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j-file-01\Planificacion\2018\Expediente IGI 2017\Para Remitir a la CGR\"/>
    </mc:Choice>
  </mc:AlternateContent>
  <workbookProtection workbookPassword="D3B5" lockStructure="1"/>
  <bookViews>
    <workbookView xWindow="0" yWindow="0" windowWidth="19200" windowHeight="10995" activeTab="1"/>
  </bookViews>
  <sheets>
    <sheet name="Instrucciones" sheetId="3" r:id="rId1"/>
    <sheet name="Para-responder" sheetId="1" r:id="rId2"/>
    <sheet name="Por-tema" sheetId="6" state="hidden" r:id="rId3"/>
    <sheet name="Resultados" sheetId="5" r:id="rId4"/>
  </sheets>
  <externalReferences>
    <externalReference r:id="rId5"/>
  </externalReferences>
  <definedNames>
    <definedName name="_xlnm.Print_Area" localSheetId="1">'Para-responder'!$B$1:$G$125</definedName>
    <definedName name="noap">'Para-responder'!$AC$2:$AC$4</definedName>
    <definedName name="sino">'Para-responder'!$AC$2:$AC$3</definedName>
    <definedName name="_xlnm.Print_Titles" localSheetId="1">'Para-responder'!$8:$9</definedName>
  </definedNames>
  <calcPr calcId="152511" iterateDelta="1E-4" concurrentCalc="0"/>
</workbook>
</file>

<file path=xl/calcChain.xml><?xml version="1.0" encoding="utf-8"?>
<calcChain xmlns="http://schemas.openxmlformats.org/spreadsheetml/2006/main">
  <c r="C48" i="6" l="1"/>
  <c r="G48" i="6"/>
  <c r="C49" i="6"/>
  <c r="G49" i="6"/>
  <c r="C50" i="6"/>
  <c r="G50" i="6"/>
  <c r="G51" i="6"/>
  <c r="G52" i="6"/>
  <c r="G53" i="6"/>
  <c r="G54" i="6"/>
  <c r="G55" i="6"/>
  <c r="G56" i="6"/>
  <c r="G57" i="6"/>
  <c r="G58" i="6"/>
  <c r="G59" i="6"/>
  <c r="G60" i="6"/>
  <c r="G141" i="6"/>
  <c r="G142" i="6"/>
  <c r="G143" i="6"/>
  <c r="G144" i="6"/>
  <c r="G172" i="6"/>
  <c r="K12" i="5"/>
  <c r="G63" i="6"/>
  <c r="C64" i="6"/>
  <c r="G64" i="6"/>
  <c r="G65" i="6"/>
  <c r="G66" i="6"/>
  <c r="G67" i="6"/>
  <c r="G68" i="6"/>
  <c r="C69" i="6"/>
  <c r="G69" i="6"/>
  <c r="G70" i="6"/>
  <c r="C71" i="6"/>
  <c r="G71" i="6"/>
  <c r="C72" i="6"/>
  <c r="G72" i="6"/>
  <c r="G73" i="6"/>
  <c r="G74" i="6"/>
  <c r="G146" i="6"/>
  <c r="G147" i="6"/>
  <c r="G148" i="6"/>
  <c r="G149" i="6"/>
  <c r="G173" i="6"/>
  <c r="K13" i="5"/>
  <c r="C77" i="6"/>
  <c r="G77" i="6"/>
  <c r="G78" i="6"/>
  <c r="G79" i="6"/>
  <c r="G80" i="6"/>
  <c r="G81" i="6"/>
  <c r="G82" i="6"/>
  <c r="G83" i="6"/>
  <c r="G84" i="6"/>
  <c r="G85" i="6"/>
  <c r="C86" i="6"/>
  <c r="G86" i="6"/>
  <c r="C87" i="6"/>
  <c r="G87" i="6"/>
  <c r="C88" i="6"/>
  <c r="G88" i="6"/>
  <c r="G89" i="6"/>
  <c r="C90" i="6"/>
  <c r="G90" i="6"/>
  <c r="G91" i="6"/>
  <c r="G92" i="6"/>
  <c r="G94" i="6"/>
  <c r="G95" i="6"/>
  <c r="G96" i="6"/>
  <c r="G97" i="6"/>
  <c r="G174" i="6"/>
  <c r="K14" i="5"/>
  <c r="G100" i="6"/>
  <c r="G101" i="6"/>
  <c r="G102" i="6"/>
  <c r="G103" i="6"/>
  <c r="G104" i="6"/>
  <c r="G105" i="6"/>
  <c r="G106" i="6"/>
  <c r="G107" i="6"/>
  <c r="G108" i="6"/>
  <c r="C109" i="6"/>
  <c r="G109" i="6"/>
  <c r="C110" i="6"/>
  <c r="G110" i="6"/>
  <c r="C111" i="6"/>
  <c r="G111" i="6"/>
  <c r="G112" i="6"/>
  <c r="G151" i="6"/>
  <c r="G152" i="6"/>
  <c r="G153" i="6"/>
  <c r="G154" i="6"/>
  <c r="G175" i="6"/>
  <c r="K15" i="5"/>
  <c r="F48" i="6"/>
  <c r="F49" i="6"/>
  <c r="F50" i="6"/>
  <c r="F51" i="6"/>
  <c r="F52" i="6"/>
  <c r="C53" i="6"/>
  <c r="F53" i="6"/>
  <c r="F54" i="6"/>
  <c r="F55" i="6"/>
  <c r="C56" i="6"/>
  <c r="F56" i="6"/>
  <c r="F57" i="6"/>
  <c r="F58" i="6"/>
  <c r="C59" i="6"/>
  <c r="F59" i="6"/>
  <c r="F60" i="6"/>
  <c r="F141" i="6"/>
  <c r="F142" i="6"/>
  <c r="F143" i="6"/>
  <c r="F144" i="6"/>
  <c r="F172" i="6"/>
  <c r="I12" i="5"/>
  <c r="F63" i="6"/>
  <c r="F64" i="6"/>
  <c r="C65" i="6"/>
  <c r="F65" i="6"/>
  <c r="F66" i="6"/>
  <c r="F67" i="6"/>
  <c r="F68" i="6"/>
  <c r="F69" i="6"/>
  <c r="C70" i="6"/>
  <c r="F70" i="6"/>
  <c r="F71" i="6"/>
  <c r="F72" i="6"/>
  <c r="C73" i="6"/>
  <c r="F73" i="6"/>
  <c r="C74" i="6"/>
  <c r="F74" i="6"/>
  <c r="F146" i="6"/>
  <c r="F147" i="6"/>
  <c r="F148" i="6"/>
  <c r="F149" i="6"/>
  <c r="F173" i="6"/>
  <c r="I13" i="5"/>
  <c r="F77" i="6"/>
  <c r="F78" i="6"/>
  <c r="F79" i="6"/>
  <c r="F80" i="6"/>
  <c r="F81" i="6"/>
  <c r="F82" i="6"/>
  <c r="C83" i="6"/>
  <c r="F83" i="6"/>
  <c r="C84" i="6"/>
  <c r="F84" i="6"/>
  <c r="C85" i="6"/>
  <c r="F85" i="6"/>
  <c r="F86" i="6"/>
  <c r="F87" i="6"/>
  <c r="F88" i="6"/>
  <c r="F89" i="6"/>
  <c r="F90" i="6"/>
  <c r="F91" i="6"/>
  <c r="C92" i="6"/>
  <c r="F92" i="6"/>
  <c r="F94" i="6"/>
  <c r="F95" i="6"/>
  <c r="F96" i="6"/>
  <c r="F97" i="6"/>
  <c r="F174" i="6"/>
  <c r="I14" i="5"/>
  <c r="F100" i="6"/>
  <c r="F101" i="6"/>
  <c r="F102" i="6"/>
  <c r="F103" i="6"/>
  <c r="C104" i="6"/>
  <c r="F104" i="6"/>
  <c r="F105" i="6"/>
  <c r="C106" i="6"/>
  <c r="F106" i="6"/>
  <c r="F107" i="6"/>
  <c r="C108" i="6"/>
  <c r="F108" i="6"/>
  <c r="F109" i="6"/>
  <c r="F110" i="6"/>
  <c r="F111" i="6"/>
  <c r="C112" i="6"/>
  <c r="F112" i="6"/>
  <c r="F151" i="6"/>
  <c r="F152" i="6"/>
  <c r="F153" i="6"/>
  <c r="F154" i="6"/>
  <c r="F175" i="6"/>
  <c r="I15" i="5"/>
  <c r="E48" i="6"/>
  <c r="E49" i="6"/>
  <c r="E50" i="6"/>
  <c r="C51" i="6"/>
  <c r="E51" i="6"/>
  <c r="C52" i="6"/>
  <c r="E52" i="6"/>
  <c r="E53" i="6"/>
  <c r="C54" i="6"/>
  <c r="E54" i="6"/>
  <c r="C55" i="6"/>
  <c r="E55" i="6"/>
  <c r="E56" i="6"/>
  <c r="C57" i="6"/>
  <c r="E57" i="6"/>
  <c r="C58" i="6"/>
  <c r="E58" i="6"/>
  <c r="E59" i="6"/>
  <c r="C60" i="6"/>
  <c r="E60" i="6"/>
  <c r="E141" i="6"/>
  <c r="E142" i="6"/>
  <c r="E143" i="6"/>
  <c r="E144" i="6"/>
  <c r="E172" i="6"/>
  <c r="G12" i="5"/>
  <c r="C63" i="6"/>
  <c r="E63" i="6"/>
  <c r="E64" i="6"/>
  <c r="E65" i="6"/>
  <c r="C66" i="6"/>
  <c r="E66" i="6"/>
  <c r="C67" i="6"/>
  <c r="E67" i="6"/>
  <c r="C68" i="6"/>
  <c r="E68" i="6"/>
  <c r="E69" i="6"/>
  <c r="E70" i="6"/>
  <c r="E71" i="6"/>
  <c r="E72" i="6"/>
  <c r="E73" i="6"/>
  <c r="E74" i="6"/>
  <c r="E146" i="6"/>
  <c r="E147" i="6"/>
  <c r="E148" i="6"/>
  <c r="E149" i="6"/>
  <c r="E173" i="6"/>
  <c r="G13" i="5"/>
  <c r="E77" i="6"/>
  <c r="C78" i="6"/>
  <c r="E78" i="6"/>
  <c r="C79" i="6"/>
  <c r="E79" i="6"/>
  <c r="C80" i="6"/>
  <c r="E80" i="6"/>
  <c r="C81" i="6"/>
  <c r="E81" i="6"/>
  <c r="C82" i="6"/>
  <c r="E82" i="6"/>
  <c r="E83" i="6"/>
  <c r="E84" i="6"/>
  <c r="E85" i="6"/>
  <c r="E86" i="6"/>
  <c r="E87" i="6"/>
  <c r="E88" i="6"/>
  <c r="C89" i="6"/>
  <c r="E89" i="6"/>
  <c r="E90" i="6"/>
  <c r="C91" i="6"/>
  <c r="E91" i="6"/>
  <c r="E92" i="6"/>
  <c r="E94" i="6"/>
  <c r="E95" i="6"/>
  <c r="E96" i="6"/>
  <c r="E97" i="6"/>
  <c r="E174" i="6"/>
  <c r="G14" i="5"/>
  <c r="C100" i="6"/>
  <c r="E100" i="6"/>
  <c r="C101" i="6"/>
  <c r="E101" i="6"/>
  <c r="C102" i="6"/>
  <c r="E102" i="6"/>
  <c r="C103" i="6"/>
  <c r="E103" i="6"/>
  <c r="E104" i="6"/>
  <c r="C105" i="6"/>
  <c r="E105" i="6"/>
  <c r="E106" i="6"/>
  <c r="C107" i="6"/>
  <c r="E107" i="6"/>
  <c r="E108" i="6"/>
  <c r="E109" i="6"/>
  <c r="E110" i="6"/>
  <c r="E111" i="6"/>
  <c r="E112" i="6"/>
  <c r="E151" i="6"/>
  <c r="E152" i="6"/>
  <c r="E153" i="6"/>
  <c r="E154" i="6"/>
  <c r="E175" i="6"/>
  <c r="G15" i="5"/>
  <c r="C146" i="6"/>
  <c r="C147" i="6"/>
  <c r="C148" i="6"/>
  <c r="C149" i="6"/>
  <c r="C173" i="6"/>
  <c r="D13" i="5"/>
  <c r="C141" i="6"/>
  <c r="C142" i="6"/>
  <c r="C143" i="6"/>
  <c r="C144" i="6"/>
  <c r="C172" i="6"/>
  <c r="D12" i="5"/>
  <c r="F46" i="1"/>
  <c r="F47" i="1"/>
  <c r="B3" i="5"/>
  <c r="B178" i="6"/>
  <c r="B176" i="6"/>
  <c r="B175" i="6"/>
  <c r="B174" i="6"/>
  <c r="B173" i="6"/>
  <c r="B172" i="6"/>
  <c r="B171" i="6"/>
  <c r="B170" i="6"/>
  <c r="G127" i="6"/>
  <c r="F127" i="6"/>
  <c r="C127" i="6"/>
  <c r="E127" i="6"/>
  <c r="B127" i="6"/>
  <c r="A127" i="6"/>
  <c r="F126" i="6"/>
  <c r="E126" i="6"/>
  <c r="C126" i="6"/>
  <c r="G126" i="6"/>
  <c r="B126" i="6"/>
  <c r="A126" i="6"/>
  <c r="G125" i="6"/>
  <c r="E125" i="6"/>
  <c r="C125" i="6"/>
  <c r="F125" i="6"/>
  <c r="B125" i="6"/>
  <c r="A125" i="6"/>
  <c r="G124" i="6"/>
  <c r="E124" i="6"/>
  <c r="C124" i="6"/>
  <c r="F124" i="6"/>
  <c r="B124" i="6"/>
  <c r="A124" i="6"/>
  <c r="G123" i="6"/>
  <c r="E123" i="6"/>
  <c r="C123" i="6"/>
  <c r="F123" i="6"/>
  <c r="B123" i="6"/>
  <c r="A123" i="6"/>
  <c r="F122" i="6"/>
  <c r="E122" i="6"/>
  <c r="C122" i="6"/>
  <c r="G122" i="6"/>
  <c r="B122" i="6"/>
  <c r="A122" i="6"/>
  <c r="C121" i="6"/>
  <c r="G121" i="6"/>
  <c r="F121" i="6"/>
  <c r="E121" i="6"/>
  <c r="B121" i="6"/>
  <c r="A121" i="6"/>
  <c r="F120" i="6"/>
  <c r="E120" i="6"/>
  <c r="C120" i="6"/>
  <c r="G120" i="6"/>
  <c r="B120" i="6"/>
  <c r="A120" i="6"/>
  <c r="G119" i="6"/>
  <c r="F119" i="6"/>
  <c r="C119" i="6"/>
  <c r="E119" i="6"/>
  <c r="B119" i="6"/>
  <c r="A119" i="6"/>
  <c r="G118" i="6"/>
  <c r="F118" i="6"/>
  <c r="C118" i="6"/>
  <c r="E118" i="6"/>
  <c r="B118" i="6"/>
  <c r="A118" i="6"/>
  <c r="G117" i="6"/>
  <c r="E117" i="6"/>
  <c r="C117" i="6"/>
  <c r="F117" i="6"/>
  <c r="B117" i="6"/>
  <c r="A117" i="6"/>
  <c r="G116" i="6"/>
  <c r="F116" i="6"/>
  <c r="C116" i="6"/>
  <c r="E116" i="6"/>
  <c r="B116" i="6"/>
  <c r="A116" i="6"/>
  <c r="G115" i="6"/>
  <c r="F115" i="6"/>
  <c r="C115" i="6"/>
  <c r="B115" i="6"/>
  <c r="A115" i="6"/>
  <c r="B114" i="6"/>
  <c r="A114" i="6"/>
  <c r="B112" i="6"/>
  <c r="A112" i="6"/>
  <c r="B111" i="6"/>
  <c r="A111" i="6"/>
  <c r="B110" i="6"/>
  <c r="A110" i="6"/>
  <c r="B109" i="6"/>
  <c r="A109" i="6"/>
  <c r="B108" i="6"/>
  <c r="A108" i="6"/>
  <c r="B107" i="6"/>
  <c r="A107" i="6"/>
  <c r="B106" i="6"/>
  <c r="A106" i="6"/>
  <c r="B105" i="6"/>
  <c r="A105" i="6"/>
  <c r="B104" i="6"/>
  <c r="A104" i="6"/>
  <c r="B103" i="6"/>
  <c r="A103" i="6"/>
  <c r="B102" i="6"/>
  <c r="A102" i="6"/>
  <c r="B101" i="6"/>
  <c r="A101" i="6"/>
  <c r="B100" i="6"/>
  <c r="A100" i="6"/>
  <c r="B99" i="6"/>
  <c r="A99" i="6"/>
  <c r="B92" i="6"/>
  <c r="A92" i="6"/>
  <c r="B91" i="6"/>
  <c r="A91" i="6"/>
  <c r="B90" i="6"/>
  <c r="A90" i="6"/>
  <c r="B89" i="6"/>
  <c r="A89" i="6"/>
  <c r="B88" i="6"/>
  <c r="A88" i="6"/>
  <c r="B87" i="6"/>
  <c r="A87" i="6"/>
  <c r="B86" i="6"/>
  <c r="A86" i="6"/>
  <c r="B85" i="6"/>
  <c r="A85" i="6"/>
  <c r="B84" i="6"/>
  <c r="A84" i="6"/>
  <c r="B83" i="6"/>
  <c r="A83" i="6"/>
  <c r="B82" i="6"/>
  <c r="A82" i="6"/>
  <c r="B81" i="6"/>
  <c r="A81" i="6"/>
  <c r="B80" i="6"/>
  <c r="A80" i="6"/>
  <c r="B79" i="6"/>
  <c r="A79" i="6"/>
  <c r="B78" i="6"/>
  <c r="A78" i="6"/>
  <c r="B77" i="6"/>
  <c r="A77" i="6"/>
  <c r="B76" i="6"/>
  <c r="A76" i="6"/>
  <c r="B74" i="6"/>
  <c r="A74" i="6"/>
  <c r="B73" i="6"/>
  <c r="A73" i="6"/>
  <c r="B72" i="6"/>
  <c r="A72" i="6"/>
  <c r="B71" i="6"/>
  <c r="A71" i="6"/>
  <c r="B70" i="6"/>
  <c r="A70" i="6"/>
  <c r="B69" i="6"/>
  <c r="A69" i="6"/>
  <c r="B68" i="6"/>
  <c r="A68" i="6"/>
  <c r="B67" i="6"/>
  <c r="A67" i="6"/>
  <c r="B66" i="6"/>
  <c r="A66" i="6"/>
  <c r="B65" i="6"/>
  <c r="A65" i="6"/>
  <c r="B64" i="6"/>
  <c r="A64" i="6"/>
  <c r="B63" i="6"/>
  <c r="A63" i="6"/>
  <c r="B62" i="6"/>
  <c r="A62" i="6"/>
  <c r="B60" i="6"/>
  <c r="A60" i="6"/>
  <c r="B59" i="6"/>
  <c r="A59" i="6"/>
  <c r="B58" i="6"/>
  <c r="A58" i="6"/>
  <c r="B57" i="6"/>
  <c r="A57" i="6"/>
  <c r="B56" i="6"/>
  <c r="A56" i="6"/>
  <c r="B55" i="6"/>
  <c r="A55" i="6"/>
  <c r="B54" i="6"/>
  <c r="A54" i="6"/>
  <c r="B53" i="6"/>
  <c r="A53" i="6"/>
  <c r="B52" i="6"/>
  <c r="A52" i="6"/>
  <c r="B51" i="6"/>
  <c r="A51" i="6"/>
  <c r="B50" i="6"/>
  <c r="A50" i="6"/>
  <c r="B49" i="6"/>
  <c r="A49" i="6"/>
  <c r="B48" i="6"/>
  <c r="A48" i="6"/>
  <c r="B47" i="6"/>
  <c r="A47" i="6"/>
  <c r="G45" i="6"/>
  <c r="E45" i="6"/>
  <c r="C45" i="6"/>
  <c r="F45" i="6"/>
  <c r="B45" i="6"/>
  <c r="A45" i="6"/>
  <c r="G44" i="6"/>
  <c r="E44" i="6"/>
  <c r="C44" i="6"/>
  <c r="F44" i="6"/>
  <c r="B44" i="6"/>
  <c r="A44" i="6"/>
  <c r="G43" i="6"/>
  <c r="E43" i="6"/>
  <c r="C43" i="6"/>
  <c r="F43" i="6"/>
  <c r="B43" i="6"/>
  <c r="A43" i="6"/>
  <c r="G42" i="6"/>
  <c r="E42" i="6"/>
  <c r="C42" i="6"/>
  <c r="F42" i="6"/>
  <c r="B42" i="6"/>
  <c r="A42" i="6"/>
  <c r="G41" i="6"/>
  <c r="G32" i="6"/>
  <c r="G31" i="6"/>
  <c r="G35" i="6"/>
  <c r="C40" i="6"/>
  <c r="G40" i="6"/>
  <c r="G136" i="6"/>
  <c r="E41" i="6"/>
  <c r="C41" i="6"/>
  <c r="F41" i="6"/>
  <c r="B41" i="6"/>
  <c r="A41" i="6"/>
  <c r="F40" i="6"/>
  <c r="E40" i="6"/>
  <c r="B40" i="6"/>
  <c r="A40" i="6"/>
  <c r="G39" i="6"/>
  <c r="F39" i="6"/>
  <c r="C39" i="6"/>
  <c r="E39" i="6"/>
  <c r="B39" i="6"/>
  <c r="A39" i="6"/>
  <c r="C38" i="6"/>
  <c r="G38" i="6"/>
  <c r="F38" i="6"/>
  <c r="E38" i="6"/>
  <c r="B38" i="6"/>
  <c r="A38" i="6"/>
  <c r="G37" i="6"/>
  <c r="F37" i="6"/>
  <c r="C37" i="6"/>
  <c r="E37" i="6"/>
  <c r="B37" i="6"/>
  <c r="A37" i="6"/>
  <c r="G36" i="6"/>
  <c r="C36" i="6"/>
  <c r="F36" i="6"/>
  <c r="E36" i="6"/>
  <c r="B36" i="6"/>
  <c r="A36" i="6"/>
  <c r="F35" i="6"/>
  <c r="C35" i="6"/>
  <c r="E35" i="6"/>
  <c r="B35" i="6"/>
  <c r="A35" i="6"/>
  <c r="G34" i="6"/>
  <c r="E34" i="6"/>
  <c r="C34" i="6"/>
  <c r="F34" i="6"/>
  <c r="B34" i="6"/>
  <c r="A34" i="6"/>
  <c r="F33" i="6"/>
  <c r="E33" i="6"/>
  <c r="C33" i="6"/>
  <c r="G33" i="6"/>
  <c r="B33" i="6"/>
  <c r="A33" i="6"/>
  <c r="F32" i="6"/>
  <c r="C32" i="6"/>
  <c r="E32" i="6"/>
  <c r="B32" i="6"/>
  <c r="A32" i="6"/>
  <c r="F31" i="6"/>
  <c r="C31" i="6"/>
  <c r="E31" i="6"/>
  <c r="B31" i="6"/>
  <c r="A31" i="6"/>
  <c r="G30" i="6"/>
  <c r="F30" i="6"/>
  <c r="C30" i="6"/>
  <c r="E30" i="6"/>
  <c r="B30" i="6"/>
  <c r="A30" i="6"/>
  <c r="F29" i="6"/>
  <c r="E29" i="6"/>
  <c r="C29" i="6"/>
  <c r="G29" i="6"/>
  <c r="B29" i="6"/>
  <c r="A29" i="6"/>
  <c r="C28" i="6"/>
  <c r="G28" i="6"/>
  <c r="F28" i="6"/>
  <c r="E28" i="6"/>
  <c r="B28" i="6"/>
  <c r="A28" i="6"/>
  <c r="F27" i="6"/>
  <c r="E27" i="6"/>
  <c r="C27" i="6"/>
  <c r="G27" i="6"/>
  <c r="B27" i="6"/>
  <c r="A27" i="6"/>
  <c r="B26" i="6"/>
  <c r="A26" i="6"/>
  <c r="G24" i="6"/>
  <c r="F24" i="6"/>
  <c r="C24" i="6"/>
  <c r="E24" i="6"/>
  <c r="B24" i="6"/>
  <c r="A24" i="6"/>
  <c r="G23" i="6"/>
  <c r="E23" i="6"/>
  <c r="C23" i="6"/>
  <c r="F23" i="6"/>
  <c r="B23" i="6"/>
  <c r="A23" i="6"/>
  <c r="G22" i="6"/>
  <c r="E22" i="6"/>
  <c r="C22" i="6"/>
  <c r="F22" i="6"/>
  <c r="B22" i="6"/>
  <c r="A22" i="6"/>
  <c r="G21" i="6"/>
  <c r="F21" i="6"/>
  <c r="C21" i="6"/>
  <c r="E21" i="6"/>
  <c r="B21" i="6"/>
  <c r="A21" i="6"/>
  <c r="G20" i="6"/>
  <c r="F20" i="6"/>
  <c r="C20" i="6"/>
  <c r="E20" i="6"/>
  <c r="B20" i="6"/>
  <c r="A20" i="6"/>
  <c r="G19" i="6"/>
  <c r="C19" i="6"/>
  <c r="F19" i="6"/>
  <c r="E19" i="6"/>
  <c r="B19" i="6"/>
  <c r="A19" i="6"/>
  <c r="F18" i="6"/>
  <c r="E18" i="6"/>
  <c r="C18" i="6"/>
  <c r="G18" i="6"/>
  <c r="B18" i="6"/>
  <c r="A18" i="6"/>
  <c r="F17" i="6"/>
  <c r="E17" i="6"/>
  <c r="C17" i="6"/>
  <c r="G17" i="6"/>
  <c r="B17" i="6"/>
  <c r="A17" i="6"/>
  <c r="G16" i="6"/>
  <c r="F16" i="6"/>
  <c r="C16" i="6"/>
  <c r="E16" i="6"/>
  <c r="B16" i="6"/>
  <c r="A16" i="6"/>
  <c r="G15" i="6"/>
  <c r="E15" i="6"/>
  <c r="C15" i="6"/>
  <c r="F15" i="6"/>
  <c r="B15" i="6"/>
  <c r="A15" i="6"/>
  <c r="G14" i="6"/>
  <c r="F14" i="6"/>
  <c r="C14" i="6"/>
  <c r="E14" i="6"/>
  <c r="B14" i="6"/>
  <c r="A14" i="6"/>
  <c r="G13" i="6"/>
  <c r="F13" i="6"/>
  <c r="C13" i="6"/>
  <c r="E13" i="6"/>
  <c r="B13" i="6"/>
  <c r="A13" i="6"/>
  <c r="G12" i="6"/>
  <c r="F12" i="6"/>
  <c r="C12" i="6"/>
  <c r="E12" i="6"/>
  <c r="B12" i="6"/>
  <c r="A12" i="6"/>
  <c r="G11" i="6"/>
  <c r="C11" i="6"/>
  <c r="F11" i="6"/>
  <c r="E11" i="6"/>
  <c r="B11" i="6"/>
  <c r="A11" i="6"/>
  <c r="G10" i="6"/>
  <c r="E10" i="6"/>
  <c r="C10" i="6"/>
  <c r="F10" i="6"/>
  <c r="B10" i="6"/>
  <c r="A10" i="6"/>
  <c r="F9" i="6"/>
  <c r="E9" i="6"/>
  <c r="C9" i="6"/>
  <c r="B9" i="6"/>
  <c r="A9" i="6"/>
  <c r="A8" i="6"/>
  <c r="A3" i="6"/>
  <c r="F124" i="1"/>
  <c r="A124" i="1"/>
  <c r="F123" i="1"/>
  <c r="A123" i="1"/>
  <c r="F122" i="1"/>
  <c r="A122" i="1"/>
  <c r="F121" i="1"/>
  <c r="A121" i="1"/>
  <c r="F120" i="1"/>
  <c r="A120" i="1"/>
  <c r="F119" i="1"/>
  <c r="A119" i="1"/>
  <c r="F118" i="1"/>
  <c r="A118" i="1"/>
  <c r="F117" i="1"/>
  <c r="A117" i="1"/>
  <c r="F116" i="1"/>
  <c r="A116" i="1"/>
  <c r="F115" i="1"/>
  <c r="A115" i="1"/>
  <c r="F114" i="1"/>
  <c r="A114" i="1"/>
  <c r="F113" i="1"/>
  <c r="A113" i="1"/>
  <c r="F112" i="1"/>
  <c r="A112" i="1"/>
  <c r="F109" i="1"/>
  <c r="A109" i="1"/>
  <c r="F108" i="1"/>
  <c r="A108" i="1"/>
  <c r="F107" i="1"/>
  <c r="A107" i="1"/>
  <c r="F106" i="1"/>
  <c r="A106" i="1"/>
  <c r="F105" i="1"/>
  <c r="A105" i="1"/>
  <c r="F104" i="1"/>
  <c r="A104" i="1"/>
  <c r="F103" i="1"/>
  <c r="A103" i="1"/>
  <c r="F102" i="1"/>
  <c r="A102" i="1"/>
  <c r="F101" i="1"/>
  <c r="A101" i="1"/>
  <c r="F100" i="1"/>
  <c r="A100" i="1"/>
  <c r="F99" i="1"/>
  <c r="A99" i="1"/>
  <c r="F98" i="1"/>
  <c r="A98" i="1"/>
  <c r="F97" i="1"/>
  <c r="A97" i="1"/>
  <c r="F94" i="1"/>
  <c r="A94" i="1"/>
  <c r="F93" i="1"/>
  <c r="A93" i="1"/>
  <c r="F92" i="1"/>
  <c r="A92" i="1"/>
  <c r="F91" i="1"/>
  <c r="A91" i="1"/>
  <c r="F90" i="1"/>
  <c r="A90" i="1"/>
  <c r="F89" i="1"/>
  <c r="A89" i="1"/>
  <c r="F88" i="1"/>
  <c r="A88" i="1"/>
  <c r="F87" i="1"/>
  <c r="A87" i="1"/>
  <c r="F86" i="1"/>
  <c r="A86" i="1"/>
  <c r="F85" i="1"/>
  <c r="A85" i="1"/>
  <c r="F84" i="1"/>
  <c r="A84" i="1"/>
  <c r="F83" i="1"/>
  <c r="A83" i="1"/>
  <c r="F82" i="1"/>
  <c r="A82" i="1"/>
  <c r="F81" i="1"/>
  <c r="A81" i="1"/>
  <c r="F80" i="1"/>
  <c r="A80" i="1"/>
  <c r="F79" i="1"/>
  <c r="A79" i="1"/>
  <c r="F78" i="1"/>
  <c r="F77" i="1"/>
  <c r="F76" i="1"/>
  <c r="A76" i="1"/>
  <c r="F75" i="1"/>
  <c r="A75" i="1"/>
  <c r="F74" i="1"/>
  <c r="A74" i="1"/>
  <c r="F73" i="1"/>
  <c r="A73" i="1"/>
  <c r="F72" i="1"/>
  <c r="A72" i="1"/>
  <c r="F71" i="1"/>
  <c r="A71" i="1"/>
  <c r="F70" i="1"/>
  <c r="A70" i="1"/>
  <c r="F69" i="1"/>
  <c r="A69" i="1"/>
  <c r="F68" i="1"/>
  <c r="A68" i="1"/>
  <c r="F67" i="1"/>
  <c r="A67" i="1"/>
  <c r="F66" i="1"/>
  <c r="A66" i="1"/>
  <c r="F65" i="1"/>
  <c r="A65" i="1"/>
  <c r="F62" i="1"/>
  <c r="A62" i="1"/>
  <c r="F61" i="1"/>
  <c r="A61" i="1"/>
  <c r="F60" i="1"/>
  <c r="A60" i="1"/>
  <c r="F59" i="1"/>
  <c r="A59" i="1"/>
  <c r="F58" i="1"/>
  <c r="A58" i="1"/>
  <c r="F57" i="1"/>
  <c r="A57" i="1"/>
  <c r="F56" i="1"/>
  <c r="A56" i="1"/>
  <c r="F55" i="1"/>
  <c r="A55" i="1"/>
  <c r="F54" i="1"/>
  <c r="A54" i="1"/>
  <c r="F53" i="1"/>
  <c r="A53" i="1"/>
  <c r="F52" i="1"/>
  <c r="A52" i="1"/>
  <c r="F51" i="1"/>
  <c r="A51" i="1"/>
  <c r="F50" i="1"/>
  <c r="A50" i="1"/>
  <c r="A47" i="1"/>
  <c r="A46" i="1"/>
  <c r="F45" i="1"/>
  <c r="A45" i="1"/>
  <c r="F44" i="1"/>
  <c r="A44" i="1"/>
  <c r="F43" i="1"/>
  <c r="A43" i="1"/>
  <c r="F42" i="1"/>
  <c r="A42" i="1"/>
  <c r="F41" i="1"/>
  <c r="A41" i="1"/>
  <c r="F40" i="1"/>
  <c r="A40" i="1"/>
  <c r="F39" i="1"/>
  <c r="A39" i="1"/>
  <c r="F38" i="1"/>
  <c r="A38" i="1"/>
  <c r="F37" i="1"/>
  <c r="A37" i="1"/>
  <c r="F36" i="1"/>
  <c r="A36" i="1"/>
  <c r="F35" i="1"/>
  <c r="A35" i="1"/>
  <c r="F34" i="1"/>
  <c r="A34" i="1"/>
  <c r="F33" i="1"/>
  <c r="A33" i="1"/>
  <c r="F32" i="1"/>
  <c r="A32" i="1"/>
  <c r="F31" i="1"/>
  <c r="A31" i="1"/>
  <c r="F30" i="1"/>
  <c r="A30" i="1"/>
  <c r="F29" i="1"/>
  <c r="A29" i="1"/>
  <c r="F26" i="1"/>
  <c r="A26" i="1"/>
  <c r="F25" i="1"/>
  <c r="A25" i="1"/>
  <c r="F24" i="1"/>
  <c r="A24" i="1"/>
  <c r="F23" i="1"/>
  <c r="A23" i="1"/>
  <c r="F22" i="1"/>
  <c r="A22" i="1"/>
  <c r="F21" i="1"/>
  <c r="A21" i="1"/>
  <c r="F20" i="1"/>
  <c r="A20" i="1"/>
  <c r="F19" i="1"/>
  <c r="A19" i="1"/>
  <c r="F18" i="1"/>
  <c r="A18" i="1"/>
  <c r="F17" i="1"/>
  <c r="A17" i="1"/>
  <c r="F16" i="1"/>
  <c r="A16" i="1"/>
  <c r="F15" i="1"/>
  <c r="A15" i="1"/>
  <c r="F14" i="1"/>
  <c r="A14" i="1"/>
  <c r="F13" i="1"/>
  <c r="A13" i="1"/>
  <c r="F12" i="1"/>
  <c r="A12" i="1"/>
  <c r="F11" i="1"/>
  <c r="A11" i="1"/>
  <c r="C158" i="6"/>
  <c r="F158" i="6"/>
  <c r="G158" i="6"/>
  <c r="G156" i="6"/>
  <c r="C156" i="6"/>
  <c r="E115" i="6"/>
  <c r="G157" i="6"/>
  <c r="C157" i="6"/>
  <c r="F156" i="6"/>
  <c r="F157" i="6"/>
  <c r="C153" i="6"/>
  <c r="C96" i="6"/>
  <c r="C94" i="6"/>
  <c r="C95" i="6"/>
  <c r="T10" i="5"/>
  <c r="C133" i="6"/>
  <c r="E133" i="6"/>
  <c r="F133" i="6"/>
  <c r="F131" i="6"/>
  <c r="F132" i="6"/>
  <c r="F134" i="6"/>
  <c r="F170" i="6"/>
  <c r="E131" i="6"/>
  <c r="E132" i="6"/>
  <c r="E134" i="6"/>
  <c r="E170" i="6"/>
  <c r="G9" i="6"/>
  <c r="C131" i="6"/>
  <c r="C132" i="6"/>
  <c r="E138" i="6"/>
  <c r="E158" i="6"/>
  <c r="E165" i="6"/>
  <c r="E136" i="6"/>
  <c r="E137" i="6"/>
  <c r="C151" i="6"/>
  <c r="C152" i="6"/>
  <c r="C97" i="6"/>
  <c r="C174" i="6"/>
  <c r="D14" i="5"/>
  <c r="S9" i="5"/>
  <c r="U9" i="5"/>
  <c r="F159" i="6"/>
  <c r="F176" i="6"/>
  <c r="C159" i="6"/>
  <c r="C176" i="6"/>
  <c r="D16" i="5"/>
  <c r="G159" i="6"/>
  <c r="G176" i="6"/>
  <c r="E157" i="6"/>
  <c r="E156" i="6"/>
  <c r="U11" i="5"/>
  <c r="S11" i="5"/>
  <c r="T11" i="5"/>
  <c r="S10" i="5"/>
  <c r="T9" i="5"/>
  <c r="C134" i="6"/>
  <c r="C170" i="6"/>
  <c r="D10" i="5"/>
  <c r="G133" i="6"/>
  <c r="G132" i="6"/>
  <c r="G131" i="6"/>
  <c r="T12" i="5"/>
  <c r="C154" i="6"/>
  <c r="C175" i="6"/>
  <c r="D15" i="5"/>
  <c r="U12" i="5"/>
  <c r="T13" i="5"/>
  <c r="I16" i="5"/>
  <c r="U13" i="5"/>
  <c r="K16" i="5"/>
  <c r="E159" i="6"/>
  <c r="E176" i="6"/>
  <c r="U10" i="5"/>
  <c r="S12" i="5"/>
  <c r="S13" i="5"/>
  <c r="G16" i="5"/>
  <c r="E139" i="6"/>
  <c r="E171" i="6"/>
  <c r="G11" i="5"/>
  <c r="C138" i="6"/>
  <c r="C165" i="6"/>
  <c r="F137" i="6"/>
  <c r="F164" i="6"/>
  <c r="F136" i="6"/>
  <c r="F163" i="6"/>
  <c r="F138" i="6"/>
  <c r="F165" i="6"/>
  <c r="G163" i="6"/>
  <c r="C136" i="6"/>
  <c r="C163" i="6"/>
  <c r="C137" i="6"/>
  <c r="C164" i="6"/>
  <c r="C166" i="6"/>
  <c r="C178" i="6"/>
  <c r="D18" i="5"/>
  <c r="G138" i="6"/>
  <c r="E164" i="6"/>
  <c r="G137" i="6"/>
  <c r="G164" i="6"/>
  <c r="S7" i="5"/>
  <c r="G10" i="5"/>
  <c r="T7" i="5"/>
  <c r="I10" i="5"/>
  <c r="G134" i="6"/>
  <c r="G170" i="6"/>
  <c r="E163" i="6"/>
  <c r="E166" i="6"/>
  <c r="E178" i="6"/>
  <c r="S8" i="5"/>
  <c r="C139" i="6"/>
  <c r="C171" i="6"/>
  <c r="D11" i="5"/>
  <c r="G139" i="6"/>
  <c r="G171" i="6"/>
  <c r="F166" i="6"/>
  <c r="F178" i="6"/>
  <c r="T15" i="5"/>
  <c r="F139" i="6"/>
  <c r="F171" i="6"/>
  <c r="G165" i="6"/>
  <c r="G166" i="6"/>
  <c r="G178" i="6"/>
  <c r="G18" i="5"/>
  <c r="S15" i="5"/>
  <c r="K10" i="5"/>
  <c r="U7" i="5"/>
  <c r="I18" i="5"/>
  <c r="U15" i="5"/>
  <c r="K18" i="5"/>
  <c r="T8" i="5"/>
  <c r="I11" i="5"/>
  <c r="U8" i="5"/>
  <c r="K11" i="5"/>
</calcChain>
</file>

<file path=xl/sharedStrings.xml><?xml version="1.0" encoding="utf-8"?>
<sst xmlns="http://schemas.openxmlformats.org/spreadsheetml/2006/main" count="894" uniqueCount="587">
  <si>
    <t>1.</t>
  </si>
  <si>
    <t>Planificación</t>
  </si>
  <si>
    <t>2.</t>
  </si>
  <si>
    <t>3.</t>
  </si>
  <si>
    <t>Contratación administrativa</t>
  </si>
  <si>
    <t>4.</t>
  </si>
  <si>
    <t>Presupuesto</t>
  </si>
  <si>
    <t>5.</t>
  </si>
  <si>
    <t>Tecnologías de la información</t>
  </si>
  <si>
    <t>6.</t>
  </si>
  <si>
    <t>7.</t>
  </si>
  <si>
    <t>Recursos humanos</t>
  </si>
  <si>
    <t>a.</t>
  </si>
  <si>
    <t>b.</t>
  </si>
  <si>
    <t>c.</t>
  </si>
  <si>
    <t>Al responder las preguntas, se obtendrán dos resultados:</t>
  </si>
  <si>
    <r>
      <t xml:space="preserve">Un puntaje que se asocia con el grado de cumplimiento de las situaciones mencionadas en las preguntas. Las fórmulas que contiene el archivo permiten contemplar el efecto de las preguntas respecto de las cuales se indique que no son aplicables en la institución. Los puntajes generales se presentan en la hoja de este archivo que se denomina "Resultados"; </t>
    </r>
    <r>
      <rPr>
        <u/>
        <sz val="10"/>
        <color rgb="FF000000"/>
        <rFont val="Calibri"/>
        <family val="2"/>
      </rPr>
      <t>esos puntajes son los que deben comunicarse a la Contraloría General en la certificación que emita la institución, utilizando la plantilla a que se refiere el punto siguiente</t>
    </r>
    <r>
      <rPr>
        <sz val="10"/>
        <color rgb="FF000000"/>
        <rFont val="Calibri"/>
        <family val="2"/>
      </rPr>
      <t>.</t>
    </r>
  </si>
  <si>
    <t>Trabaje exclusivamente en la hoja denominada "Para-responder".</t>
  </si>
  <si>
    <t>Conteste cada una de las preguntas que contiene el cuestionario, y salve el archivo. Observe lo siguiente:</t>
  </si>
  <si>
    <t>En las columnas "Observaciones", "Comentarios" y "Otras anotaciones" puede complementar aquellas respuestas para las cuales estime pertinente aportar datos adicionales.</t>
  </si>
  <si>
    <t>Anote al final del cuestionario, en los espacios previstos, los datos correspondientes a quien completó el cuestionario y a quien lo aprobó, así como las fechas de conclusión del proceso de llenado y de la aprobación.</t>
  </si>
  <si>
    <t>¡Muchas gracias por su participación!</t>
  </si>
  <si>
    <t>SI</t>
  </si>
  <si>
    <t>NO</t>
  </si>
  <si>
    <t>Nombre de la entidad:</t>
  </si>
  <si>
    <t>NO APLICA</t>
  </si>
  <si>
    <t>Tipo de institución por sector económico:</t>
  </si>
  <si>
    <t>Gobierno Central y otros Poderes</t>
  </si>
  <si>
    <t>PREGUNTA</t>
  </si>
  <si>
    <t>EXPLICACIÓN DE LA PREGUNTA</t>
  </si>
  <si>
    <t>RESPUESTA</t>
  </si>
  <si>
    <t>DOCUMENTOS</t>
  </si>
  <si>
    <t>OBSERVACIONES</t>
  </si>
  <si>
    <t>COMENTARIOS</t>
  </si>
  <si>
    <t>OTRAS ANOTACIONES</t>
  </si>
  <si>
    <t>PLANIFICACIÓN</t>
  </si>
  <si>
    <t>Documentación para el expediente</t>
  </si>
  <si>
    <t>1.1</t>
  </si>
  <si>
    <t>La declaración de misión, visión y valores define la labor o la razón de ser de la institución, las metas que pretende conseguir y los principios sobre los que se asienta la cultura institucional, respectivamente. Se requiere un compromiso activo del jerarca en la construcción, comunicación e instauración y formación de la declaración, que concluye con su promulgación oficial. Además, se requiere su divulgación y promoción entre los funcionarios, mediante un programa formal y controlado.</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</si>
  <si>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</si>
  <si>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1.2</t>
  </si>
  <si>
    <t>¿La institución ha oficializado una metodología para formular sus planes plurianuales y anuales?</t>
  </si>
  <si>
    <t>Oficializar la metodología implica que el jerarca ha promulgado y dado a conocer a sus funcionarios el conjunto de procedimientos que se deben observar para formular los planes pluriananual y anual. El plan plurianual integra y proyecta las actividades de 3 a 5 o más años; puede equipararse con el plan estratégico si éste detalla lo que se pretende realizar en cada uno de los años que cubre. El plan anual reúne las actividades a ejecutar durante el período.</t>
  </si>
  <si>
    <t>Documentación de la metodología debidamente oficializada; debe constar la aprobación por la autoridad institucional pertinente.</t>
  </si>
  <si>
    <t>1.3</t>
  </si>
  <si>
    <t>Dichos mecanismos pueden ser direcciones de correo electrónico destinadas al propósito en cuestión, buzones, reuniones en las que participen los interesados, funcionarios designados para canalizar las opiniones, entre otros que permitan valorar las observaciones de los ciudadanos y funcionarios, en relación con asuntos que la institución podría contemplar tanto en el plan anual como en el presupuesto institucional.</t>
  </si>
  <si>
    <t>Documento(s) donde consten los mecanismos y se compruebe su aplicación.</t>
  </si>
  <si>
    <t>1.4</t>
  </si>
  <si>
    <r>
      <t xml:space="preserve">¿La institución cuenta con un plan </t>
    </r>
    <r>
      <rPr>
        <u/>
        <sz val="10"/>
        <color rgb="FF000000"/>
        <rFont val="Calibri"/>
        <family val="2"/>
      </rPr>
      <t>plurianual</t>
    </r>
    <r>
      <rPr>
        <sz val="10"/>
        <color rgb="FF000000"/>
        <rFont val="Calibri"/>
        <family val="2"/>
      </rPr>
      <t xml:space="preserve"> vigente y actualizado?</t>
    </r>
  </si>
  <si>
    <t>El plan plurianual debe tener validez y estar en uso. Asimismo, debe estar actualizado de manera que permita asegurar la continuidad de las actividades y el logro de los objetivos. Aunque la pregunta no lo indica, el plan debe ser oficial, lo que implica que haya sido emitido o aprobado por el jerarca (la autoridad institucional pertinente), para lo cual debe constar el acto correspondiente.</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</si>
  <si>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</si>
  <si>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1.5</t>
  </si>
  <si>
    <t>Aparte de identificar lo que se pretende lograr, el plan debe definir indicadores que permitan valorar y cuantificar su logro, así como los efectos tanto positivos como negativos y el impacto sobre la gestión institucional, así como en el cumplimiento de las metas y fines de la entidad.</t>
  </si>
  <si>
    <t>Indicadores en el plan plurianual institucional.</t>
  </si>
  <si>
    <t>1.6</t>
  </si>
  <si>
    <t>Ver la descripción de la pregunta 1.5. La vinculación del plan anual con el plurianual, pretende una integración que permita visualizar el impacto que los proyectos del año tienen sobre la ejecución del plan plurianual, así como si existe continuidad en los años siguientes.</t>
  </si>
  <si>
    <t>Indicadores en el plan anual institucional.</t>
  </si>
  <si>
    <t>1.7</t>
  </si>
  <si>
    <t>¿La institución ha oficializado una metodología para la definición, medición y ajuste de los indicadores que incorpora en sus planes?</t>
  </si>
  <si>
    <t>La metodología en cuestión debe contener los procedimientos a observar para definir, medir y ajustar los indicadores incorporados en los planes. Se requiere que haya sido oficializada.</t>
  </si>
  <si>
    <t>Documento donde se establece la metodología, oficializada por la autoridad institucional pertinente.</t>
  </si>
  <si>
    <t>1.8</t>
  </si>
  <si>
    <t>¿En el plan anual se incorporan acciones que están vinculadas con el Plan Nacional de Desarrollo (PND)?</t>
  </si>
  <si>
    <t>Se pretende conocer si las instituciones realizan su plan en alineación con el PND, que corresponde al instrumento donde se establecen las prioridades para lograr el desarrollo social del país, de manera que se logren consolidar esfuerzos conjuntos. La vinculación debe estar documentada, de manera que pueda identificarse de qué manera contribuye el plan anual a los contenidos pertinentes del PND.</t>
  </si>
  <si>
    <t>Documentación de las acciones vinculadas con el PND.</t>
  </si>
  <si>
    <t>1.9</t>
  </si>
  <si>
    <t>En pro del fortalecimiento del sistema de control interno y la gestión institucional, la entidad debe diseñar y ejecutar una estrategia para promover la ética entre el jerarca, los titulares subordinados y el resto de los funcionarios. Los tres asuntos mínimos contemplados en la pregunta deben integrarse en esa estrategia, la cual debe vincularse a los planes anuales para garantizar su ejecución en los períodos correspondientes.</t>
  </si>
  <si>
    <t>Documentación de la estrategia de incorporación y fortalecimiento de la ética y de prevención del fraude y la corrupción.</t>
  </si>
  <si>
    <t>1.10</t>
  </si>
  <si>
    <t>¿La institución ha ejecutado y evaluado los resultados de la estrategia de fortalecimiento de la ética?</t>
  </si>
  <si>
    <t>Existiendo una estrategia, es preciso que su ejecución se realice en los períodos correspondientes, y en consecuencia se mida el avance y se evalúen sus resultados, de manera que sea posible emprender acciones correctivas y proceder con el fortalecimiento de la estrategia vigente o con el diseño de una que la remplace.</t>
  </si>
  <si>
    <t>Informe de seguimiento de la estrategia a que se refiere el punto 1.9.</t>
  </si>
  <si>
    <t>1.11</t>
  </si>
  <si>
    <t>¿En la evaluación anual de la gestión institucional se consideran el cumplimiento de metas y los resultados de los indicadores incorporados en el plan anual operativo?</t>
  </si>
  <si>
    <t>Evaluar anualmente la gestión institucional permite determinar éxitos y retos en términos de si lo ejecutado corresponde a lo planeado desde diferentes perspectivas, y cómo ello contribuye al logro de la visión y la misión institucionales. Por consiguiente, los asuntos a considerar incluyen, entre otros, el cumplimiento de los planes y sus metas, los resultados de los indicadores correspondientes, y la forma como éstos contribuyen a los logros estratégicos pretendidos.</t>
  </si>
  <si>
    <t>Reportes sobre seguimiento de  indicadores del plan institucional, incorporados en la evaluación de la gestión institucional.</t>
  </si>
  <si>
    <t>1.12</t>
  </si>
  <si>
    <t>¿La evaluación de la gestión institucional del año anterior fue conocida y aprobada por el jerarca institucional a más tardar el 31 de enero?</t>
  </si>
  <si>
    <t>Es importante que el jerarca conozca la evaluación de la gestión institucional con el fin de que esto le permita valorar la gestión y, cuando sea necesario, formular un replanteamiento estratégico, procurando anticipar las decisiones y las acciones ante eventuales obstáculos. También es importante que la apruebe, como reconocimiento de los resultados y del compromiso que ellos implican a futuro.</t>
  </si>
  <si>
    <t>Documento probatorio de que el jerarca conoció y aprobó la evaluación de la gestión institucional a más tardar en la fechas indicada. Normalmente, este documento se incorpora al inicio de la evaluación.</t>
  </si>
  <si>
    <t>1.13</t>
  </si>
  <si>
    <t>¿Se elabora y ejecuta un plan de mejora a partir de la evaluación anual de la gestión institucional?</t>
  </si>
  <si>
    <t>El plan de mejoras se deriva de la medición de resultados y la detección oportuna de errores, en él se incluye la programación de las acciones concretas con las que la institución mitigará las debilidades. La aprobación del jerarca conlleva el compromiso de su implementación.</t>
  </si>
  <si>
    <t>Plan de mejora elaborado a partir de la evaluación anual de la gestión, oficializado por la autoridad institucional competente.</t>
  </si>
  <si>
    <t>1.14</t>
  </si>
  <si>
    <t>La publicación de los planes y la evaluación indicados permite que los ciudadanos accedan a información sobre las actividades que pretende desarrollar cada institución y de los resultados derivados de su gestión. Los documentos pueden publicarse --idealmente-- en la página de Internet de la entidad, o bien en otra página en la que puedan ser consultados de manera directa (sin necesidad de consultas ni búsquedas complicadas). También son aceptables otros medios de divulgación, como la publicación de documentos impresos a disposición de cualquier ciudadano.</t>
  </si>
  <si>
    <t>Imagen de la sección respectiva de la página de Internet de la Institución</t>
  </si>
  <si>
    <t>1.15</t>
  </si>
  <si>
    <t>¿La información institucional está sistematizada de manera que integre los procesos de planificación, presupuesto y evaluación?</t>
  </si>
  <si>
    <t>La sistematización de información permite la integración, el ordenamiento y la clasificación, bajo determinados criterios, relaciones y categorías, de todo tipo de datos. En el caso de la planificación y el presupuesto, se tiene que el segundo expresa la primera de manera financiera; además, la integración de ambos procesos también permite una evaluación más completa de los resultados.</t>
  </si>
  <si>
    <t>Reportes emitidos que evidencien la integración de los procesos</t>
  </si>
  <si>
    <t>1.16</t>
  </si>
  <si>
    <t>Documentos que demuestren la vinculación entre el modelo de evaluación del desempeño y las metas y objetivos planteados en la planificación de la institución. Normalmente, esto puede visualizarse en los planes indicados, o en análisis separados preparados con ese fin durante la formulación de esos planes.</t>
  </si>
  <si>
    <t>2.1</t>
  </si>
  <si>
    <t>¿La institución ha promulgado o adoptado un código de ética u otro documento que reúna los compromisos éticos de la institución y sus funcionarios?</t>
  </si>
  <si>
    <t>Se refiere a la elaboración, adopción y divulgación de un código de ética u otro instrumento similar, que estipule el conjunto de valores, normas y principios deseables en la institución. El código puede ser elaborado por la propia entidad o bien adoptarse de una fuente externa congruente con la actividad institucional o que la supervise. En cualquier caso, debe existir evidencia de que la emisión o adopción fue oficializada por el jerarca.</t>
  </si>
  <si>
    <t>Código de ética o similar debidamente oficializado mediante el acto de emisión o adopción por el jerarca institucional.</t>
  </si>
  <si>
    <t>2.2</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</si>
  <si>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</si>
  <si>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Idealmente, los mecanismos deben ponerse de manifiesto en políticas o regulaciones internas. Además, pueden incluir talleres de valores, actividades de integración, esfuerzos de divulgación continua de la conducta que debe mantener un funcionario ético, evaluaciones del comportamiento ético, capacitación a nuevos funcionarios, así como medidas de protección a los funcionarios cuando hagan una denuncia sobre alguna acción incorrecta.</t>
  </si>
  <si>
    <t>Documentación de los mecanismos, los cuales deben haber sido oficializados por la autoridad institucional competente.</t>
  </si>
  <si>
    <t>2.3</t>
  </si>
  <si>
    <t>¿En los últimos cinco años, la entidad se ha sometido a una auditoría de la gestión ética institucional, ya sea por parte de la propia administración, de la auditoría interna o de un sujeto externo?</t>
  </si>
  <si>
    <t>La auditoría de la ética consiste en el proceso sistemático, objetivo y profesional, que estudia el funcionamiento y la efectividad del marco institucional en materia ética, con el propósito de contribuir a su fortalecimiento. De acuerdo con el alcance que se defina, la auditoría de la ética podría referirse en forma integral a dicho marco, o en forma particular a uno de sus tres componentes, a saber: programa ético, ambiente ético e integración de la ética en los sistemas de gestión.</t>
  </si>
  <si>
    <t>Informe de la auditoría de la ética efectuada.</t>
  </si>
  <si>
    <t>2.4</t>
  </si>
  <si>
    <t xml:space="preserve">¿La institución tiene los cinco componentes del SEVRI debidamente establecidos y en operación? </t>
  </si>
  <si>
    <r>
      <t xml:space="preserve">Los cinco componentes son el </t>
    </r>
    <r>
      <rPr>
        <b/>
        <sz val="10"/>
        <color rgb="FF000000"/>
        <rFont val="Calibri"/>
        <family val="2"/>
      </rPr>
      <t>marco orientador</t>
    </r>
    <r>
      <rPr>
        <sz val="10"/>
        <color rgb="FF000000"/>
        <rFont val="Calibri"/>
        <family val="2"/>
      </rPr>
      <t xml:space="preserve"> (objetivos y política de la valoración del riesgo, normativa interna que regule el SEVRI, estructura del riesgo y parámetros de aceptabilidad), el </t>
    </r>
    <r>
      <rPr>
        <b/>
        <sz val="10"/>
        <color rgb="FF000000"/>
        <rFont val="Calibri"/>
        <family val="2"/>
      </rPr>
      <t>ambiente de apoyo</t>
    </r>
    <r>
      <rPr>
        <sz val="10"/>
        <color rgb="FF000000"/>
        <rFont val="Calibri"/>
        <family val="2"/>
      </rPr>
      <t xml:space="preserve"> (forma como la administración apoyará la operación del SEVRI, y como se promoverá una cultura favorable para tal efecto), los </t>
    </r>
    <r>
      <rPr>
        <b/>
        <sz val="10"/>
        <color rgb="FF000000"/>
        <rFont val="Calibri"/>
        <family val="2"/>
      </rPr>
      <t>recursos</t>
    </r>
    <r>
      <rPr>
        <sz val="10"/>
        <color rgb="FF000000"/>
        <rFont val="Calibri"/>
        <family val="2"/>
      </rPr>
      <t xml:space="preserve"> (financieros, humanos, materiales y otros que se asignen para la valoración del riesgo), los </t>
    </r>
    <r>
      <rPr>
        <b/>
        <sz val="10"/>
        <color rgb="FF000000"/>
        <rFont val="Calibri"/>
        <family val="2"/>
      </rPr>
      <t>sujetos interesados</t>
    </r>
    <r>
      <rPr>
        <sz val="10"/>
        <color rgb="FF000000"/>
        <rFont val="Calibri"/>
        <family val="2"/>
      </rPr>
      <t xml:space="preserve"> (metodología que se utilizará para que los sujetos interesados participen de forma directa en el establecimiento, funcionamiento, evaluación y perfeccionamiento del SEVRI) y la </t>
    </r>
    <r>
      <rPr>
        <b/>
        <sz val="10"/>
        <color rgb="FF000000"/>
        <rFont val="Calibri"/>
        <family val="2"/>
      </rPr>
      <t>herramienta de apoyo</t>
    </r>
    <r>
      <rPr>
        <sz val="10"/>
        <color rgb="FF000000"/>
        <rFont val="Calibri"/>
        <family val="2"/>
      </rPr>
      <t xml:space="preserve"> (herramientas para la recopilación y administración de la información).</t>
    </r>
  </si>
  <si>
    <t>Documentación de los componentes.</t>
  </si>
  <si>
    <t>2.5</t>
  </si>
  <si>
    <t>¿La institución ejecutó, durante el año anterior o el actual, un ejercicio de valoración de los riesgos que concluyera con la documentación y comunicación de esos riesgos?</t>
  </si>
  <si>
    <t>La importancia de valorar los riesgos anualmente radica en que los riesgos son cambiantes, por eso se estima necesario tener en operación el SEVRI y ejecutar sus 7 actividades, con el fin de determinar medidas para gestionar los riesgos relevantes y sus eventuales impactos. Además, se requiere que los participantes en el proceso de valoración de riesgos documenten lo actuado y sus resultados, y que lo comuniquen oportunamente a quienes corresponda.</t>
  </si>
  <si>
    <t>Documentos resultantes de la valoración y de las medidas adoptadas.</t>
  </si>
  <si>
    <t>2.6</t>
  </si>
  <si>
    <t>¿Con base en la valoración de riesgos, la entidad analizó los controles en operación para eliminar los que han perdido vigencia e implantar los que sean necesarios frente a la dinámica institucional?</t>
  </si>
  <si>
    <t>Las medidas de administración de riesgos determinadas mediante la operación del SEVRI son la base para el establecimiento de las actividades de control, pues éstas tienen entre sus características la de responder al riesgo. La actualización de controles contribuye a eliminar o cambiar los que son inadecuados, obsoletos, inoperantes o poco efectivos.</t>
  </si>
  <si>
    <t>Documentación de resultados de la revisión y de las acciones emprendidas.</t>
  </si>
  <si>
    <t>2.7</t>
  </si>
  <si>
    <t>¿La institución ha promulgado normativa interna respecto de la rendición de cauciones por parte de los funcionarios que la deban hacer?</t>
  </si>
  <si>
    <t>De acuerdo con la normativa vigente, la caución tiene como finalidad garantizar el resarcimiento de eventuales daños y perjuicios que el caucionante responsable pueda producir al patrimonio de la institución, sin que ello limite la eventual responsabilidad civil, y sólo podrá ser admitida mediante la constitución de un seguro o póliza de fidelidad. Corresponde a la institución normar internamente los detalles para la rendición de cauciones, pues la normativa es de carácter general.</t>
  </si>
  <si>
    <t>Normativa interna sobre cauciones.</t>
  </si>
  <si>
    <t>2.8</t>
  </si>
  <si>
    <t>La normativa vigente en materia de control interno indica que el jerarca y los titulares subordinados, según sus competencias, deben establecer los mecanismos necesarios para la asignación, el giro, el seguimiento y el control del uso de los fondos que la institución conceda a sujetos privados. Lo anterior, para asegurar el debido cumplimiento del destino legal y evitar abusos, desviaciones o errores en el empleo de tales fondos.</t>
  </si>
  <si>
    <t>Normativa sobre traslado de recursos.</t>
  </si>
  <si>
    <t>2.9</t>
  </si>
  <si>
    <t>Las disposiciones que la CGR emite en sus informes de fiscalización son de acatamiento obligatorio por las instituciones respectivas. Corresponde a la administración designar un responsable de dar seguimiento oportuno hasta que se dé por finalizada la implementación de las disposiciones y de informar sobre el avance a las autoridades de la entidad. Por su parte, el Área de Seguimiento de la CGR lleva su propio control, e informa a la Auditoría Interna de cada sujeto fiscalizado lo pertinente en enero de cada año.</t>
  </si>
  <si>
    <t>Documentación que comprueba la comunicación a la máxima autoridad.</t>
  </si>
  <si>
    <t>2.10</t>
  </si>
  <si>
    <t>De conformidad con la Ley General de Control Interno y las normas emitidas por la CGR, el jerarca y los titulares subordinados, según sus competencias, deben disponer la realización, por lo menos una vez al año de la autoevaluación del sistema de control interno, a fin de identificar oportunidades de mejora del sistema, así como detectar cualquier desvío que aleje a la institución del cumplimiento de sus objetivos. El informe correspondiente debe ser comunicado oportunamente a las autoridades institucionales.</t>
  </si>
  <si>
    <t>Informe de resultados de la autoevaluación.</t>
  </si>
  <si>
    <t>2.11</t>
  </si>
  <si>
    <t>Para que la autoevaluación del sistema de control interno se considere completa, las oportunidades de mejora identificadas deben incorporarse en un plan de mejora que también identifique a los responsables de su implementación y defina los plazos para ésta. El plan debe ser aprobado y oficializado por el jerarca, y su ejecución debe ser objeto de seguimiento. Igualmente, al finalizar la ejecución del plan de mejoras, debe analizarse su resultado.</t>
  </si>
  <si>
    <t>Plan de mejoras elaborado a partir de los resultados de la autoevaluación de sistema de control interno, e informe sobre el avance de su ejecución.</t>
  </si>
  <si>
    <t>2.12</t>
  </si>
  <si>
    <t>¿La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t>
  </si>
  <si>
    <t>Un manual de puestos o similar (manual de descripción de puestos, manual de cargos, manual de perfil de puestos, manual de funciones y competencias, entre otras denominaciones) especifica las actividades que debe cumplir el titular de cada puesto e identifica al superior al cual debe rendir cuentas. En toda institución debe disponerse de una regulación de ese tipo, debidamente actualizada (cuando se haya visto afectada por reestructuraciones, reformas u otras situaciones que requieran su modificación), así como aprobada por el jerarca y comunicada a todos los funcionarios.</t>
  </si>
  <si>
    <t>Manual de puestos o similar, actualizado y oficializado.</t>
  </si>
  <si>
    <t>2.13</t>
  </si>
  <si>
    <t>¿La entidad ha efectuado en los últimos cinco años una revisión y adecuación de sus procesos para fortalecer su ejecución, eliminar los que han perdido vigencia e implantar los que sean necesarios frente a la dinámica institucional?</t>
  </si>
  <si>
    <t>La revisión consiste en verificar que los procesos ejecutados en la entidad respondan a las necesidades actuales desde la perspectiva de la misión, la visión y los riesgos institucionales, así como las necesidades de sus usuarios y demás sujetos interesados. Asimismo, corresponde actualizar los procesos de acuerdo con las experiencias que hayan demostrado la mejor forma de hacer las cosas en términos de eficiencia, eficacia y economía.</t>
  </si>
  <si>
    <t>Documentación de resultados de la revisión de los procesos institucionales y de las acciones emprendidas.</t>
  </si>
  <si>
    <t>2.14</t>
  </si>
  <si>
    <t>¿Cuenta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t>
  </si>
  <si>
    <t>La institución debe llevar un registro de las sentencias que le hayan sido adversas y de las acciones emprendidas para determinar si algún funcionario compartió su responsabilidad, y en consecuencia se emprendieron las medidas pertinentes.</t>
  </si>
  <si>
    <t>Reporte o listado de los datos registrados, que contemple los alcances de la pregunta.</t>
  </si>
  <si>
    <t>2.15</t>
  </si>
  <si>
    <t>¿La institución publica en su página de Internet o por otros medios, para conocimiento general, los acuerdos o resoluciuones del jerarca, según corresponda, a más tardar en el mes posterior a su firmeza?</t>
  </si>
  <si>
    <t>La página de Internet suele ser el medio por el cual una mayor cantidad de interesados pueden tener acceso a la información. Dado que las instituciones nacen para satisfacer una necesidad pública y se financian con recursos de la colectividad, todos los ciudadanos tienen derecho de acuerdo con la Constitución y las leyes, a tener conocimiento sobre la marcha de las entidades. La publicación de los asuntos referidos en la pregunta contribuye a ese fin y fortalece la transparencia institucional. La publicación por otros medios puede consistir en un link que remita de manera directa al acuerdo o resolución en una página externa.</t>
  </si>
  <si>
    <t>Imagen respectiva de la página de Internet institucional.</t>
  </si>
  <si>
    <t>2.16</t>
  </si>
  <si>
    <t>¿La institución publica en su página de Internet o por otros medios, para conocimiento general, los informes de la auditoría interna, a más tardar en el mes posterior a su conocimiento por el destinatario?</t>
  </si>
  <si>
    <t>Es recomendable que la institución coloque en su página de Internet los informes emitidos por su auditoría interna, o al menos un resumen de ellos, con indicación de un contacto para que quien desee el informe completo lo solicite. Contrariamente a la creencia popular, los informes de auditoría no tienen carácter confidencial, salvo cuando implican eventuales responsabilidades, sino que son documentos públicos. La publicación en la página Web es parte de las medidas para fortalecer la transparencia en las actividades de la entidad.</t>
  </si>
  <si>
    <t>Se realiza, se revisa por un tercero independiente y se remite a la Dirección General de Administración de Bienes y Contratación Administrativa, el inventario anual de los bienes propiedad de la institución?</t>
  </si>
  <si>
    <t>De acuerdo con la normativa vigente, el responsable institucional de bienes debe realizar la toma física y remitir el informe correspondiente a la DGAB dentro de los primeros 15 días de enero de cada año.</t>
  </si>
  <si>
    <t>Oficio interno que demuestre por parte del tercero independiente que ha revisado y que ha completado en toda su extensión el inventario anual de los bienes propiedad de la institución, así como el oficio de remisión de la información a la DGAB.</t>
  </si>
  <si>
    <t>CONTRATACIÓN ADMINISTRATIVA</t>
  </si>
  <si>
    <t>3.1</t>
  </si>
  <si>
    <t>¿Se ha establecido formalmente una proveeduría u otra unidad que asuma el proceso de contratación administrativa?</t>
  </si>
  <si>
    <t>El establecemiento formal de una proveeduría conlleva la designación de una unidad como la única competente para tramitar los procedimientos de contratación administrativa, asesorar a los otros departamentos en la materia, realizar los procesos de almacenamiento y distribución de bienes y llevar un inventario permanente.</t>
  </si>
  <si>
    <t>Reglamento orgánico o similar, con indicación de la existencia de la proveeduría o similar y de las funciones que realiza.</t>
  </si>
  <si>
    <t>3.2</t>
  </si>
  <si>
    <t>La conducción exitosa de cada etapa del proceso de contratación administrativa requiere su estandarización en la normativa interna sobre el tema, a fin de gestionar los riesgos que podrían afectarlas y de servir como referencia para los funcionarios responsables de su ejecución. Debidamente fundamentado en la ley de contratación administrativa, o en sus principios, los órganos y entes deben emitir los reglamentos complementarios en donde se disponga lo que corresponda para asegurar el mejor desempeño de las actividades propias de la contratación administrativa.</t>
  </si>
  <si>
    <t>Normativa interna sobre contratación administrativa que contemple las etapas señaladas en la pregunta.</t>
  </si>
  <si>
    <t>3.3</t>
  </si>
  <si>
    <t>¿Están formalmente definidos los roles, las responsabilidades y la coordinación de los funcionarios asignados a las diferentes actividades relacionadas con el proceso de contratación administrativa?</t>
  </si>
  <si>
    <t>Una correcta definición de los roles, responsabilidades y coordinaciones, permite que el proceso de contratación sea expedito y con estándares de calidad. A los efectos, debe contarse con normativa interna sobre los procesos y procedimientos correspondientes.</t>
  </si>
  <si>
    <t>Normativa interna que regule lo indicado por la pregunta.</t>
  </si>
  <si>
    <t>3.4</t>
  </si>
  <si>
    <t>¿Están formalmente definidos los plazos máximos que deben durar las diferentes actividades relacionadas con el proceso de contratación administrativa?</t>
  </si>
  <si>
    <t>Todo proceso debe tener plazos definidos mediante regulaciones internas, de manera que se logre estimar y estandarizar el tiempo que podría requerir un funcionario o equipo en la realización de las diferentes contrataciones.</t>
  </si>
  <si>
    <t>Documentación oficializada de la definición de plazos.</t>
  </si>
  <si>
    <t>3.5</t>
  </si>
  <si>
    <t>¿Se prepara un plan o programa anual de adquisiciones que contenga la información mínima requerida?</t>
  </si>
  <si>
    <t>El plan o programa en cuestión constituye un detalle de las adquisiciones que una entidad planea realizar en un período anual. En procura de su utilidad, el plan o programa debe contener la información mínima de conformidad con la normativa que aplique a la institución, incluyendo las justificaciones de contratación en cantidad, calidad, uso, responsables, montos, entre otros.</t>
  </si>
  <si>
    <t>Plan o programa de adquisiciones.</t>
  </si>
  <si>
    <t>3.6</t>
  </si>
  <si>
    <t>¿La institución publica su plan de adquisiciones en su página de Internet o por otros medios, para conocimiento público?</t>
  </si>
  <si>
    <t>Publicar el plan anual de adquisiciones y mantenerlo  actualizado con la oportunidad debida, es una buena práctica que fortalece la transparencia de la institución para con el público en general.</t>
  </si>
  <si>
    <t>3.7</t>
  </si>
  <si>
    <t xml:space="preserve">¿La institución incorpora en sus metodologías de evaluación de ofertas, una definición de los límites máximos y minimos de los precios aceptables para los bienes y servicios que adquirirá? </t>
  </si>
  <si>
    <t>La definición de precios máximos y mínimos para las contrataciones que se realicen previene la aplicación de precios ruinosos o excesivos que puedan ser perjuiciales para el proveedor, para la institución y para la ciudadanía en general. Por tal razón, es indispensable que los precios de referencia indicados se incorporen en las metodologías de evaluación respectivas. Considere como referencia el artículo 30 del Reglamento de Contratación Administrativa.</t>
  </si>
  <si>
    <t>Metodologías de evaluación de ofertas, con indicación de lo requerido.</t>
  </si>
  <si>
    <t>3.8</t>
  </si>
  <si>
    <t>¿La normativa interna en materia de contratación administrativa incluye regulaciones específicas sobre reajuste de precios?</t>
  </si>
  <si>
    <t>Las regulaciones jurídicas en materia de reajuste de precios deben reflejarse en la normativa interna de la institución, a fin de asegurar que los responsables del proceso de contratación administrativa conozcan la manera en que tales regulaciones se aplican en los procesos institucionales.</t>
  </si>
  <si>
    <t>Normativa interna con indicación de lo requerido.</t>
  </si>
  <si>
    <t>3.9</t>
  </si>
  <si>
    <t xml:space="preserve">¿La institución utiliza medios electrónicos (e-compras) que generen información que la ciudadanía pueda accesar, en relación con el avance de la ejecución del plan o programa de adquisiciones? </t>
  </si>
  <si>
    <t>El uso cada vez mayor de las tecnologías de información en los procesos institucionales de contratación, implica la necesidad de mecanismos para que tanto los funcionarios como otros interesados puedan dar seguimiento, mediante algún medio electrónico, al avance en la ejecución del plan de adquisiciones.</t>
  </si>
  <si>
    <t>Documentación que demuestre el uso de e-compras y la accesibilidad de la información.</t>
  </si>
  <si>
    <t>3.10</t>
  </si>
  <si>
    <t>¿La institución realiza, al final del período correspondiente, una evaluación de la ejecución del plan o programa de adquisiciones, su eficacia y su alineamiento con el plan estratégico?</t>
  </si>
  <si>
    <t>La evaluación de marras permite verificar el cumplimiento y el éxito de las adquisiciones realizadas frente al plan estratégico original, en términos de su contribución al logro de la estrategia organizacional.</t>
  </si>
  <si>
    <t>Evaluación de la ejecución del plan o programa de adquisiciones, que contemple los asuntos indicados en la pregunta. Debe constar que se trata de la evaluación final, mediante la oficialización respectiva.</t>
  </si>
  <si>
    <t>3.11</t>
  </si>
  <si>
    <t>¿Se prepara un plan de mejoras para el proceso de adquisiciones con base en los resultados de la evaluación de la ejecución del plan o programa de adquisiciones?</t>
  </si>
  <si>
    <t>Con miras a su eficacia, la evaluación de la ejecución del plan de adquisiciones debe tener como producto colateral un plan de mejoras que contemple las acciones a emprender por parte de la institución a fin de modificar prácticas o procedimientos que no están siendo efectivos en el proceso de adquisición y, de igual forma, a fortalecer aquellas prácticas que están dando resultados positivos.</t>
  </si>
  <si>
    <t>Plan de mejoras derivado de la evaluación del la ejecución del plan o programa de adquisiciones.</t>
  </si>
  <si>
    <t>3.12</t>
  </si>
  <si>
    <t>¿La institución publica en su página de Internet o por otros medios, la evaluación de la ejecución de su plan o programa de adquisiciones?</t>
  </si>
  <si>
    <t>La publicación de la evaluación aludida constituye una buena práctica para fortalecer la transparencia institucional frente a la ciudadanía en general.</t>
  </si>
  <si>
    <t>3.13</t>
  </si>
  <si>
    <t>Los expedientes de contratación administrativa son el respaldo de las actuaciones de la administración en el proceso de adquisiciones. Dada su relevancia, la institución debe garantizar su conservación y disponibilidad, para lo cual es preciso que establezca el procedimiento de conformación y resguardo pertinente.</t>
  </si>
  <si>
    <t>Procedimiento oficializado por la autoridad competente que contemple lo señalado por la pregunta.</t>
  </si>
  <si>
    <t>PRESUPUESTO</t>
  </si>
  <si>
    <t>4.1</t>
  </si>
  <si>
    <t>¿Existe vinculación entre el plan anual operativo y el presupuesto institucional en todas las fases del proceso plan-presupuesto?</t>
  </si>
  <si>
    <t>Los programas que conforman el presupuesto institucional deben reflejar las metas, los objetivos y los indicadores contemplados en la planificación anual, la que a su vez debe estar vinculada con la planificación de mediano y largo plazo.</t>
  </si>
  <si>
    <t>Verificación por la CGR en el SIPP. No se requiere documentación en el expediente preparado por la institución.</t>
  </si>
  <si>
    <t>4.2</t>
  </si>
  <si>
    <t>¿Existe un manual de procedimientos que regule cada fase del proceso presupuestario, los plazos y los roles de los participantes?</t>
  </si>
  <si>
    <t>La normativa vigente establece que el jerarca y los titulares subordinados, de acuerdo con sus competencias y con el apoyo de la persona o unidad encargada de la coordinación general del proceso presupuestario, deben emitir los manuales que rigen el proceso presupuestario en general y las directrices periódicas que se requieran para regular el desarrollo de las diferentes fases.</t>
  </si>
  <si>
    <t>Manual de procedimientos que regule lo indicado en la pregunta, debidamente oficializado por la autoridad institucional competente.</t>
  </si>
  <si>
    <t>4.3</t>
  </si>
  <si>
    <t>¿Se publica en la página de Internet de la institución el presupuesto anual de la entidad, a más tardar en el mes posterior a su aprobación?</t>
  </si>
  <si>
    <t>Como sana práctica y por transparencia, la institución debe publicar su presupuesto anual para conocimiento de cualquier interesado y de los ciudadanos en general.</t>
  </si>
  <si>
    <t>Imagen respectiva de la página de Internet de la institución.</t>
  </si>
  <si>
    <t>4.4</t>
  </si>
  <si>
    <t>La pregunta refiere la información básica que debe incluirse en la evaluación presupuestaria.</t>
  </si>
  <si>
    <t>Informe de evaluación presupuestaria, con indicación de lo requerido por la pregunta.</t>
  </si>
  <si>
    <t>4.5</t>
  </si>
  <si>
    <t>En procura de la eficiencia institucional, las sanas prácticas señalan la necesidad de determinar los gastos asociados a cada servicio que se presta. Adicionalmente, algunas instituciones están compelidas por el ordenamiento vigente a realizar dicha valoración.</t>
  </si>
  <si>
    <t>Evaluación presupuestaria, con indicación de lo requerido.</t>
  </si>
  <si>
    <t>4.6</t>
  </si>
  <si>
    <t>¿Se discuten y valoran periódicamente con el jerarca los resultados de los informes de ejecución presupuestaria?</t>
  </si>
  <si>
    <t>En su condición de máxima autoridad institucional, el jerarca debe tener conocimiento de la ejecución presupuestaria y decidir lo que corresponda. El análisis periódico de los resultados plasmados en los informes mencionados en la pregunta, le permite alcanzar dicho conocimiento y emprender u ordenar las acciones pertinentes.</t>
  </si>
  <si>
    <t>Acuerdo, acta, resolución o minuta con indicación de la fecha de emisión del informe más reciente y de la fecha en que se discutió con el jerarca.</t>
  </si>
  <si>
    <t>4.7</t>
  </si>
  <si>
    <t>¿Se revisa por un tercero independiente la liquidación presupuestaria?</t>
  </si>
  <si>
    <t>La liquidación presupuestaria debe ser sometida a una revisión por parte de personal de la institución, independiente del que ejecutó las respectivas funciones de registro; ello es requerido por la normativa vigente (numeral 4.3.17 de las Normas técnicas sobre presupuestos públicos) para las instituciones sujetas a ella, y el IGI lo contempla como buena práctica para las demás. Adicionalmente, las instituciones obligadas por la normativa dicha, en razón de su volumen de recursos, deben someter la liquidación a revisión por un sujeto externo.</t>
  </si>
  <si>
    <t>Informe de revisión de la liquidación presupuestaria por un tercero independiente interno o externo, según corresponda.</t>
  </si>
  <si>
    <t>4.8</t>
  </si>
  <si>
    <t>¿Se publica en la página de Internet el informe de evaluación presupuestaria del año anterior, que comprenda la ejecución presupuestaria y el grado de cumplimiento de metas y objetivos, a más tardar durante el primer trimestre del año en ejecución?</t>
  </si>
  <si>
    <t>La publicación de la ejecución prespuestaria y el grado de cumplimiento de las metas y objetivos refleja transparencia y calidad en la rendición de cuentas.</t>
  </si>
  <si>
    <t>4.9</t>
  </si>
  <si>
    <t xml:space="preserve">¿Existen mecanismos o disposiciones internas para regular el proceso de visado de gastos? </t>
  </si>
  <si>
    <t>Fundamentalmente, se requieren políticas y procedimientos oficializados.</t>
  </si>
  <si>
    <t>Regulaciones internas sobre visado emitidas por la autoridad competente.</t>
  </si>
  <si>
    <t>4.10</t>
  </si>
  <si>
    <t xml:space="preserve">¿Existe un funcionario responsable del visado de gastos, según lo establece el artículo 11 del Reglamento sobre Visado de Gastos?  </t>
  </si>
  <si>
    <t xml:space="preserve">Cada institución debe designar al responsable de verificar el cumplimiento del bloque de legalidad en el proceso de visado.
</t>
  </si>
  <si>
    <t>Comunicación oficial sobre designación del responsable.</t>
  </si>
  <si>
    <t>4.11</t>
  </si>
  <si>
    <t>¿Se formulan distintos escenarios presupuestarios para elaborar el anteproyecto del presupuesto inicial que se somete al Ministerio de Hacienda?</t>
  </si>
  <si>
    <t>En la buena práctica se estima conveniente realizar escenarios prepuestarios tales como: optimista, el que se refiera a condiciones normales y el pesimista, con el fin de obtener un análisis de sensibilidad que incorpore posibles cambios en variables críticas.</t>
  </si>
  <si>
    <t>Documentación formal de los escenarios definidos y analizados.</t>
  </si>
  <si>
    <t>4.12</t>
  </si>
  <si>
    <t>¿En la elaboración del anteproyecto de presupuesto se consideran las variables de  la programación macroeconómica y los límites presupuestarios para las propuestas de los diferentes rubros de gastos?</t>
  </si>
  <si>
    <t>Se deben considerar como referencia las variables macroecómicas  establecidas en el Programa Macroeconómico del BCCR y los límites presupuestarios. Es importante para este rubro que el análisis haya sido documentado y que se observe que como parte de él se contemplaron esas variables.</t>
  </si>
  <si>
    <t>Documentación formal del análisis de las variables utilizadas, así como la descripción de las fórmulas y su interpretación.</t>
  </si>
  <si>
    <t>TECNOLOGÍAS DE LAS INFORMACIÓN</t>
  </si>
  <si>
    <t>5.1</t>
  </si>
  <si>
    <t>¿La institución ha establecido una estructura formal del departamento de TI, que contemple el establecimiento de los roles y las responsabilidades de sus funcionarios?</t>
  </si>
  <si>
    <t>Un principio básico de control interno es la división de labores, mediante la cual se identifica a los responsables de ejecutar actividades y procesos que, sumados, contribuyen al logro de objetivos previamente establecidos. Lo anterior se pone de manifiesto en una estructura formal que defina roles y responsabilidades para cada uno de sus miembros.</t>
  </si>
  <si>
    <t>Normativa interna sobre la estructura del departamento de TI, debidamente oficializada por la autoridad institucional competente.</t>
  </si>
  <si>
    <t>5.2</t>
  </si>
  <si>
    <t>¿Existen en la institución funcionarios formalmente designados para que, como parte de sus labores, asesoren y apoyen al jerarca en la toma de decisiones estratégicas en relación con el uso y el mantenimiento de tecnologías de información?</t>
  </si>
  <si>
    <t>El jerarca debe apoyar sus decisiones sobre asuntos estratégicos de TI en la asesoría de una representación razonable de la organización que coadyuve a mantener la concordancia con la estrategia institucional, a establecer las prioridades de los proyectos de TI, a lograr un equilibrio en la asignación de recursos y a la adecuada atención de los requerimientos de todas las unidades de la organización.</t>
  </si>
  <si>
    <t>Documento sobre designación formal de funcionarios.</t>
  </si>
  <si>
    <t>5.3</t>
  </si>
  <si>
    <t>Debe existir un documento o un grupo de ellos que evidencie los resultados de un proceso de planificación en materia de TI que esté vinculado con el proceso de planificación institucional. Estos documentos contendrán al menos objetivos, estrategias, indicadores y reservas presupuestarias que estarán alineados con su contraparte institucional. Para que se considere oficial, debe haber sido emitido por el jerarca.</t>
  </si>
  <si>
    <t>Plan estratégido de TI con indicación de lo requerido, debidamente oficializado y actualizado.</t>
  </si>
  <si>
    <t>5.4</t>
  </si>
  <si>
    <t>El modelo de arquitectura de información identifica los datos relevantes para la institución, describe cómo estos son creados, almacenados, transportados y entregados por los procesos y servicios de la organización. Describe además la recepción y entrega de datos por parte de terceros. También identifica su nivel de confidencialidad y tipo de acceso por los roles (o tipos de personas) que los utilizan. No es el diseño de una base de datos ni el de un mecanismo de almacenamiento.</t>
  </si>
  <si>
    <t>Modelo de arquitectura, con indicación lo requerido y de la fecha en que fue conocido por el nivel gerencial.</t>
  </si>
  <si>
    <t>5.5</t>
  </si>
  <si>
    <t>¿La institución cuenta con un modelo de plataforma tecnológica que defina los estándares, regulaciones y políticas para la adquisición, operación y administración de la capacidad tanto de hardware como de software de plataforma?</t>
  </si>
  <si>
    <t>El modelo de plataforma tecnológica describe la configuración de los componentes tecnológicos de hardware y software de la organización y la forma en que estos se acoplan con los componentes descritos en el modelo de aplicaciones. Esta descripción está acompañada de los estándares, regulaciones y políticas para la adquisición, operación y administración de la capacidad de los mencionados componentes.</t>
  </si>
  <si>
    <t>Modelo de plataforma tecnológica, con indicación de lo requerido.</t>
  </si>
  <si>
    <t>5.6</t>
  </si>
  <si>
    <t>¿La institución cuenta con un modelo de aplicaciones (software) que defina los estándares para su desarrollo y/o adquisición?</t>
  </si>
  <si>
    <t>El modelo de aplicaciones describe los tipos de aplicaciones que se utilizan (y utilizarán) para procesar los datos (del modelo de arquitectura de información) y para entregarlos a personas o computadoras. Los tipos de aplicaciones son características y capacidades requeridas para procesar datos, sin hacer referencia a tecnologías específicas. En este modelo se describen además, los estándares que se utilizan para el desarrollo y/o adquisición de las aplicaciones. No es el diseño de las aplicaciones específicas de la organización.</t>
  </si>
  <si>
    <t>Modelo de aplicaciones según lo indicado por la pregunta.</t>
  </si>
  <si>
    <t>5.7</t>
  </si>
  <si>
    <t>¿La institución cuenta con un modelo de entrega de servicio de TI que defina los acuerdos de nivel de servicio con los usuarios?</t>
  </si>
  <si>
    <t>La organización debe tener claridad respecto de los servicios que requiere y sus atributos, y los prestados por la función de TI según sus capacidades. La consideración de tales asuntos en un modelo de entrega de servicio sirve como referencia para que el jerarca y la función de TI establezcan acuerdos sobre los servicios requeridos, los ofrecidos y sus atributos, lo cual deben documentar y considerar como un criterio de evaluación del desempeño.</t>
  </si>
  <si>
    <t>Modelo de entrega de servicio de TI, oficializado por la autoridad institucional competente.</t>
  </si>
  <si>
    <t>5.8</t>
  </si>
  <si>
    <t>¿Se ha oficializado en la institución un marco de gestión para la calidad de la información?</t>
  </si>
  <si>
    <t>La organización debe generar los productos y servicios de TI de conformidad con los requerimientos de sus usuarios con base en un enfoque de eficiencia y mejoramiento continuo. A los efectos, debe establecer un marco institucional que estandarice los criterios de calidad respectivos.</t>
  </si>
  <si>
    <t>Documentación del marco de gestión de la calidad, oficializado por la autoridad institucional competente.</t>
  </si>
  <si>
    <t>5.9</t>
  </si>
  <si>
    <t>Como una derivación de los modelos de información, plataforma tecnológica y aplicaciones, deben documentarse las directrices o políticas que están relacionadas con la identificación y entrega de datos de interés público que se encuentren almacenados en soporte digital.</t>
  </si>
  <si>
    <t>Directrices o políticas relativas a los temas contemplados en la pregunta, oficializadas por la autoridad institucional competente.</t>
  </si>
  <si>
    <t>5.10</t>
  </si>
  <si>
    <t>Como medida final, se pretende la implementación de una arquitectura de seguridad institucional de la información. Para los efectos de la pregunta, al menos se requiere prueba de haber sentado las bases para dicha implementación, mediante un documento que demuestre que se llevó a cabo un proceso de identificación de requerimientos generales de seguridad, amenzas y el marco legal y regulatorio que la institución está comprometida a cumplir.</t>
  </si>
  <si>
    <t>Documentación con indicación de lo requerido, debidamente oficializado por la autoridad institucional competente.</t>
  </si>
  <si>
    <t>5.11</t>
  </si>
  <si>
    <t>¿La institución ha definido, oficializado y comunicado políticas y procedimientos de seguridad lógica?</t>
  </si>
  <si>
    <t>La seguridad lógica alude a la seguridad en el uso de software y los sistemas, a la protección de los datos, procesos y programas, y al acceso ordenado y autorizado de los usuarios a la información. Involucra todas aquellas medidas establecidas para minimizar los riesgos de seguridad asociados con las operaciones que se efectúan utilizando TI.  Como parte de esas medidas, las instituciones deben definir, oficializar y comunicar las políticas y los procedimientos pertinentes.</t>
  </si>
  <si>
    <t>Políticas y procedimientos oficializados por la autoridad institucional competente.</t>
  </si>
  <si>
    <t>5.12</t>
  </si>
  <si>
    <t>¿Se han definido e implementado procedimientos para otorgar, limitar y revocar el acceso físico al centro de cómputo y a otras instalaciones que mantienen equipos e información sensibles?</t>
  </si>
  <si>
    <t>Los aspectos señalados por la pregunta son parte de los controles físicos mínimos en materia de TI.</t>
  </si>
  <si>
    <t>Procedimientos oficializados y bitácora de accesos.</t>
  </si>
  <si>
    <t>5.13</t>
  </si>
  <si>
    <t>¿Se aplican medidas de prevención, detección y corrección para proteger los sistemas contra software malicioso (virus, gusanos, spyware, correo basura, software fraudulento, etc.)?</t>
  </si>
  <si>
    <t>De acuerdo con la normativa vigente y con las sanas prácticas en materia de TI, la organización debe implementar las medidas de seguridad relacionadas con la operación de los recursos de TI y las comunicaciones, minimizar su riesgo de fallas y proteger la integridad del software y de la información, incluyendo lo señalado por la pregunta.</t>
  </si>
  <si>
    <t>Documentación de las medidas aplicadas.</t>
  </si>
  <si>
    <t>5.14</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</si>
  <si>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</si>
  <si>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Como parte de las políticas de control orientadas a proteger la información contra accesos indebidos y no autorizados, corresponde a las instituciones contemplar lo señalado por la pregunta.</t>
  </si>
  <si>
    <t>Políticas oficializadas y documentación de su aplicación.</t>
  </si>
  <si>
    <t>5.15</t>
  </si>
  <si>
    <t>¿Existe un plan formal que asegure la continuidad de los servicios de tecnologías de información en la organización?</t>
  </si>
  <si>
    <t>Según la normativa vigente, toda institución debe mantener una continuidad razonable de sus procesos, de modo que su interrupción no afecte significativamente a los usuarios. Como parte de ese esfuerzo debe documentar y poner en práctica, en forma efectiva y oportuna, las acciones preventivas y correctivas necesarias con base en los planes de mediano y largo plazo de la organización, la evaluación e impacto de los riesgos y la clasificación de sus recursos de TI según su criticidad.</t>
  </si>
  <si>
    <t>Documento en el que se formaliza el plan de continuidad de servicios.</t>
  </si>
  <si>
    <t>5.16</t>
  </si>
  <si>
    <t>¿Las políticas de TI se comunican a todos los usuarios internos y externos relevantes?</t>
  </si>
  <si>
    <t>Como medida de control, los usuario de la información y, en general, de las facilidades de TI, deben conocer las políticas establecidas por la institución, de manera que tengan seguridad sobre el rol que les compete y las responsabilidades correspondientes.</t>
  </si>
  <si>
    <t>Documentación de las comunicaciones efectuadas.</t>
  </si>
  <si>
    <t>SERVICIO AL USUARIO</t>
  </si>
  <si>
    <t>6.1</t>
  </si>
  <si>
    <t>Documentación de las regulaciones correspondientes.</t>
  </si>
  <si>
    <t>6.2</t>
  </si>
  <si>
    <t>¿La página de Internet de la institución contiene formularios y vínculos para realizar algún trámite en línea o para iniciarlo en el sitio y facilitar su posterior conclusión en las oficinas de la entidad?</t>
  </si>
  <si>
    <t>Las instituciones deben analizar si la presencia de un usuario en sus oficinas es necesaria para completar un trámite. Como medio para facilitar la prestación del servicio, es recomendable que, en los sitios de Internet, se disponga de formularios para que los usuarios realicen trámites que no requieran de esa presencia física, o para que los inicien y luego se presenten en las oficinas para finalizarlos. Con ese propósito, las páginas de Internet deben ser lo más amigables posible, de manera que permitan llevar a cabo las gestiones de una manera rápida y efectiva.</t>
  </si>
  <si>
    <t>6.3</t>
  </si>
  <si>
    <t>¿La institución ha implementado mecanismos que le posibiliten la aceptación de documentos digitales mediante el uso de firma digital para la gestión de trámites de los usuarios?</t>
  </si>
  <si>
    <t>El avance de las facilidades tecnológicas y la posibilidad de realizar trámites en línea, conlleva necesidades de autenticación que, hoy por hoy, se suplen mediante la firma digital, conforme a la legislación que rige el uso de ese recurso digital. Es preciso que las instituciones se adapten a estas tendencias tecnológicas, y en consecuencia implementen las medidas idóneas para facilitar sus servicios con base en ellas.</t>
  </si>
  <si>
    <t>Normativa interna para el uso de firma digital y su aplicación en gestiones de los usuarios.</t>
  </si>
  <si>
    <t>6.4</t>
  </si>
  <si>
    <t>¿Se cumplen los plazos máximos establecidos para el trámite de los asuntos o la prestación de servicios, al menos en el 95% de los casos?</t>
  </si>
  <si>
    <t>En procura de la eficiencia y la eficacia, la institución debe conocer los trámites que los ciudadanos efectúan ante ella y los servicios que les brinda, y determinar plazos máximos de atención. Adicionalmente, corresponde la verificación de que esos plazos se cumplan, aunque se acepta una tasa de incumplimiento del 5%; a los efectos es conveniente que la institución lleve un registro controlado sobre los plazos reales incurridos.</t>
  </si>
  <si>
    <t>Documento donde se establecen los plazos y estadísticas sobre cumplimiento de esos plasos.</t>
  </si>
  <si>
    <t>6.5</t>
  </si>
  <si>
    <t>La entidad debe disponer de mecanismos de canalización de aspectos tales como inconformidades, reclamos, consultas, denuncias, sugerencias o felicitaciones respecto de la forma o el contenido con el que se brinda un servicio, presentadas por las personas usuarias ante la institución. Tales mecanismos deben estar a disposición de los usuarios y de la ciudadanía en general, y la entidad debe controlar y registrar las manifestaciones que los usuarios le comuniquen por esos medios, así como la atención que les brinde la contraloría de servicios u otra unidad encargada de procesarlas.</t>
  </si>
  <si>
    <t>Documentación sobre la instalación de buzones o similares, y reporte de atención de comentarios y sugerencias.</t>
  </si>
  <si>
    <t>6.6</t>
  </si>
  <si>
    <t>En las instituciones deben existir contralorías de servicios o unidades que se encarguen de los asuntos mencionados en la pregunta, a fin de promover en conjunto mejoras e innovaciones en los trámites y procedimientos del servicio, considerando además las manifestaciones de los usuarios.</t>
  </si>
  <si>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</si>
  <si>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6.7</t>
  </si>
  <si>
    <t>Elaborar y aplicar al menos una vez al año un instrumento para medir la percepción y obtener la opinión de las personas usuarias permite conocer la calidad de prestación de los servicios, el grado de satisfacción y las mejoras requeridas.</t>
  </si>
  <si>
    <t>Informe del estudio de satisfacción de los usuarios más recientemente elaborado y oficializado por la autoridad institucional pertinente.</t>
  </si>
  <si>
    <t>6.8</t>
  </si>
  <si>
    <t>¿Se desarrollan planes de mejora con base en los resultados de las evaluaciones de satisfacción de los usuarios?</t>
  </si>
  <si>
    <t xml:space="preserve">Los planes de mejora permiten dar seguimiento a las recomendaciones dirigidas a la administración activa respecto de los servicios que brinda la organización con el fin de mejorar su prestación, en búsqueda del mejoramiento continuo e innovación y de cumplimiento de las expectativas de las personas usuarias. </t>
  </si>
  <si>
    <t>Plan de mejora oficializado por la autoridad institucional pertinente, elaborado a partir de la evaluación de satisfacción de los usuarios más reciente.</t>
  </si>
  <si>
    <t>6.9</t>
  </si>
  <si>
    <t>La política permite estandarizar y normar los aspectos relacionados con las peticiones sobre cualquier asunto, materia o información de naturaleza pública, adaptando a la institución las regulaciones legales sobre el particular. Se requiere que dicha política sea divulgada entre los funcionarios de la institución, que serán los responsables de aplicarla, y entre los usuarios que estarán sujetos a ella. Para los efectos de los usuarios, se tendrá por válida la divulgación de la política mediante su publicación en la página de Intenet de la institución, o su inclusión en panfletos o volantes informativos que estén disponibles permanentemente.</t>
  </si>
  <si>
    <t>Política oficializada por la autoridad institucional pertinente, y documentación probatoria de la divulgación efectuada.</t>
  </si>
  <si>
    <t>6.10</t>
  </si>
  <si>
    <t>Los criterios de admisibilidad son los requisitos mínimos que deben cumplirse cuando se plantea la denuncia, para determinar si la entidad le dará trámite y propiciar una investigación exitosa. Se requiere su divulgación entre los funcionarios que deberán aplicarlos y entre los usuarios; para los efectos de estos últimos, se tendrá por válida la publicación correspondiente en la página de Internet de la institución, así como su inclusión en panfletos o volantes informativos permanentemente disponibles.</t>
  </si>
  <si>
    <t>Criterios de admisibilidad de denuncias oficializados por la autoridad institucional pertinente, y documentación probatoria de la divulgación efectuada.</t>
  </si>
  <si>
    <t>6.11</t>
  </si>
  <si>
    <t>Los denunciantes deben tener certeza y seguridad de que la información que están planteando en una denuncia será debidamente resguardada y utilizada para los fines para los que se está suministrando. Las garantías referidas en la pregunta contribuyen a generar dicha certeza.</t>
  </si>
  <si>
    <t>Regulaciones sobre tratamiento de denuncias debidamente oficializadas por la autoridad institucional pertinente, que contemplen lo señalado por la pregunta.</t>
  </si>
  <si>
    <t>6.12</t>
  </si>
  <si>
    <t>Las regulaciones mencionadas en la pregunta son necesarias para orientar al denunciante sobre el tratamiento y el seguimiento que se dará a las denuncias.</t>
  </si>
  <si>
    <t>6.13</t>
  </si>
  <si>
    <t>La página de toda institución debe contener aspectos mínimos de información de la razón de ser de la institución así como de las funciones y servicios que ofrece.</t>
  </si>
  <si>
    <t>RECURSOS HUMANOS</t>
  </si>
  <si>
    <t>7.1</t>
  </si>
  <si>
    <t>¿Existe en la entidad un programa de inducción para los nuevos empleados?</t>
  </si>
  <si>
    <t>Con la inducción se proporcionan a los nuevos funcionarios datos básicos sobre los antecedentes y la naturaleza de la institución, su visión, su misión, sus objetivos, su perfil del desempeño, sus horarios, los días de pago, sus funciones, su estructura, sus políticas de personal, las prestaciones y los beneficios que ofrece, entre otros datos que necesiten para la realización de las actividades de una manera satisfactoria. Este proceso de inducción debe realizarse de manera periódica, con base en un programa defina oportunidad, contenidos y otros factores que resulten pertinentes para su conducción eficaz y eficiente.</t>
  </si>
  <si>
    <t>Documentación del programa, incluyendo el manual respectivo cuando se cuente con él.</t>
  </si>
  <si>
    <t>7.2</t>
  </si>
  <si>
    <t>¿Se formula y ejecuta un programa anual de capacitación y desarrollo del personal?</t>
  </si>
  <si>
    <t>El plan de capacitación tiene como propósito general identificar acciones de capacitación para preparar e integrar al recurso humano en el proceso productivo, mejorar destrezas, aclarar inquietudes, eliminar vicios y disminuir errores, todo ello mediante el suministro de conocimientos y el desarrollo de habilidades y actitudes necesarias para el mejor desempeño en el trabajo. Para determinar el éxito de su implementación, debe realizarse el seguimiento correspondiente.</t>
  </si>
  <si>
    <t>Plan de capacitación oficializado e informe de avance de su ejecución.</t>
  </si>
  <si>
    <t>7.3</t>
  </si>
  <si>
    <t>¿Se tienen claramente definidos los procedimientos para la medición del desempeño de los funcionarios?</t>
  </si>
  <si>
    <t>La medición del desempeño es el procedimiento mediante el cual se mide y valora la conducta profesional y el rendimiento o el logro de resultados, utilizando criterios de transparencia, objetividad, imparcialidad y no discriminación, los que deben aplicarse sin menoscabo de los derechos de los empleados públicos. A los efectos, la institución debe definir y oficializar los procedimientos que utilizará.</t>
  </si>
  <si>
    <t>Procedimientos para la medición del desempeño de los funcionarios, debidamente oficializados por la autoridad institucional pertinente.</t>
  </si>
  <si>
    <t>7.4</t>
  </si>
  <si>
    <t>¿Se evaluó, en el periodo al que se refiere el IGI, el desempeño de por lo menos al 95% de los funcionarios?</t>
  </si>
  <si>
    <t>La institución debe evaluar el desempeño de todos los funcionarios. No obstante, se considera aceptable un margen de un 5% por aquellos casos en los que surjan imprevistos en el proceso.</t>
  </si>
  <si>
    <t>Estadística sobre evaluación del desempeño de los funcionarios correspondiente al año refefido en el IGI.</t>
  </si>
  <si>
    <t>7.5</t>
  </si>
  <si>
    <t>¿La institución cuenta con medidas para fortalecer el desempeño de los funcionarios, con base en los resultados de la evaluación respectiva?</t>
  </si>
  <si>
    <t xml:space="preserve">La institución debe implantar medidas para fortalecer el desempeño de los funcionarios. Éstas pueden incluir las relativas a propiciar un buen ambiente de trabajo, trabajar por objetivos, fomentar la participación, asignar reconocimientos (no necesariamente monetarios), promover la igualdad de trato, dar retroalimentación, realizar actividades de motivación, entre otras. </t>
  </si>
  <si>
    <t>Documentación de las medidas vigentes en la institución para fortalecer el desempeño de los funcionarios.</t>
  </si>
  <si>
    <t>7.6</t>
  </si>
  <si>
    <t>¿El 100% de los empleados determinados por la unidad de recursos humanos presentó la declaración jurada de bienes en el plazo establecido por la ley?</t>
  </si>
  <si>
    <t>Quienes estén sujetos a la presentación de la  declaración jurada de bienes, deben satisfacer ese deber en la fecha determinada por el ordenamiento. Puesto que las instituciones deben garantizar razonablemente el cumplimiento de las obligaciones legales en el desarrollo de sus actividades, les corresponde asegurarse de que sus funcionarios observen este requerimiento jurídico, para lo que deben establecer alguna actividad de control sobre el particular, independientemente de las actividades de fiscalización que la CGR efectúe en relación con los funcionarios omisos.</t>
  </si>
  <si>
    <t>Estadística sobre cantidad de funcionarios obligados a presentar la declaración jurada de bienes y cantidad de quienes cumplieron con ese deber.</t>
  </si>
  <si>
    <t>7.7</t>
  </si>
  <si>
    <t>¿La entidad aplica algún instrumento para medir el clima organizacional al menos una vez al año?</t>
  </si>
  <si>
    <t>La medición del clima organizacional aporta elementos de decisión con miras a la mejora continua de los procesos, de la la satisfacción y el sentido de pertenencia de los empleados y otros factors que inciden sobre el ambiente de control y, en general, sobre la gestión institucional. Es preciso que toda entidad realice una evaluación o medición de dicho clima, al menos una vez al año, utilizando uno o más instrumentos idóneos en sus circunstancias.</t>
  </si>
  <si>
    <t>Instrumento utilizado por la institución para medir el clima organizacional, con indicación de la periodicidad de su aplicación.</t>
  </si>
  <si>
    <t>7.8</t>
  </si>
  <si>
    <t>¿Se definen y ejecutan planes de mejora con base en los resultados de las mediciones del clima organizacional?</t>
  </si>
  <si>
    <t>Los planes de mejora incorporan todas las actividades por desarrollar con el fin de aminorar aquellas situaciones contraria a un buen clima organizacional, detectadas a partir de la evaluación de éste.</t>
  </si>
  <si>
    <t>Plan de mejora elaborado con base en la última medición del clima organizacional realizada.</t>
  </si>
  <si>
    <t>7.9</t>
  </si>
  <si>
    <t>La publicación de esta información configura a una sana práctica para propiciar la transparencia institucional respecto de los puestos y sus remuneraciones, entre otros datos básicos atinentes al recurso humano.</t>
  </si>
  <si>
    <t>7.10</t>
  </si>
  <si>
    <t>¿La institución publica en su página de Internet o por otros medios, para conocimiento del público en general, los atestados académicos y de experiencia de los puestos gerenciales y políticos?</t>
  </si>
  <si>
    <t>La publicación de esta información configura sana práctica, tendente a generar transparencia frente a la ciudadanía respecto de quienes ocupan los mandos institucionales. La pregunta no indica hasta qué nivel de puestos corresponde considerar, pues compete a cada entidad definir lo pertinente. Además, no se requiere una publicación de asuntos que puedan atentar contra el derecho de intimidad de los funcionarios, sino solamente lo atinente a sus atestados académicos (formación profesional) y de experiencia (puestos relevantes que han desempeñado).</t>
  </si>
  <si>
    <t>7.11</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</si>
  <si>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</si>
  <si>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Corresponde a un deber del jerarca y los titulares subordinados presentar, cuando corresponda, un informe de fin de gestión y realizar la entrega formal del ente o el órgano a su sucesor, de acuerdo con las directrices emitidas por la CGR y por los entes y órganos competentes de la administración activa. La normativa vigente requiere, además, que dichos informes se publiquen para conocimiento de la ciudadanía, preferentemente en la página de Intenet de la entidad.</t>
  </si>
  <si>
    <t>7.12</t>
  </si>
  <si>
    <t xml:space="preserve">¿La institución aplica políticas oficializadas para que el 100% de su personal disfrute de sus vacaciones anualmente, incluyendo un período de al menos tres días consecutivos en fechas diferentes a las de vacaciones colectivas? </t>
  </si>
  <si>
    <t>Se considera una buena práctica que, como parte de su disfrute de vacaciones, todo funcionario se ausente al menos tres días consecutivos, en procura de que sea sustituido durante su asuencia y se realice un control cruzado de la actividad que desarrolla. En caso de que existan puestos cuyo derecho de vacaciones sólo alcance para el disfrute de vacaciones colectivas, lo indicado por la pregunta deberá al menos verificarse para los puestos riesgosos desde el punto de vista de control.</t>
  </si>
  <si>
    <t>Documentación de los mecanismos utilizados para los propósitos de la pregunta.</t>
  </si>
  <si>
    <t>7.13</t>
  </si>
  <si>
    <t>¿La institución ejecuta un plan de sucesión para prever la dotación de funcionarios que sustituyan a quienes dejan la entidad?</t>
  </si>
  <si>
    <t>Plan oficial de sucesión.</t>
  </si>
  <si>
    <t>N°</t>
  </si>
  <si>
    <t>Pregunta</t>
  </si>
  <si>
    <t>Efic</t>
  </si>
  <si>
    <t>Transp</t>
  </si>
  <si>
    <t>Anti-C</t>
  </si>
  <si>
    <t>X</t>
  </si>
  <si>
    <t>Respuestas SI</t>
  </si>
  <si>
    <t>Respuestas NO</t>
  </si>
  <si>
    <t>Respuestas NA</t>
  </si>
  <si>
    <t>Nota TECNOLOGÍAS DE LA INFORMACIÓN</t>
  </si>
  <si>
    <t>Respuestas SI - Acumulado</t>
  </si>
  <si>
    <t>Respuestas NO - Acumulado</t>
  </si>
  <si>
    <t>Respuestas NA - Acumulado</t>
  </si>
  <si>
    <t>CONTROL INTERNO</t>
  </si>
  <si>
    <t>Resultados sobre fortalecimiento de atributos</t>
  </si>
  <si>
    <t>(para análisis)</t>
  </si>
  <si>
    <t>Eficiencia</t>
  </si>
  <si>
    <t>Transparencia</t>
  </si>
  <si>
    <t>Ética y 
Anti-corrupción</t>
  </si>
  <si>
    <t>Puntaje global del IGI</t>
  </si>
  <si>
    <t>Versión actual</t>
  </si>
  <si>
    <t>Herramientas</t>
  </si>
  <si>
    <t>Estructura del cuestionario</t>
  </si>
  <si>
    <t>Resultados a obtener</t>
  </si>
  <si>
    <t>Sobre la certificación</t>
  </si>
  <si>
    <t>Consultas durante el proceso</t>
  </si>
  <si>
    <t>Remisión de datos a la CGR</t>
  </si>
  <si>
    <t>Con el propósito de recopilar la información necesaria, se suministran dos herramientas a las instituciones, a saber:</t>
  </si>
  <si>
    <t>El presente cuestionario en Microsoft Excel.</t>
  </si>
  <si>
    <t>Una plantilla de certificación en Microsoft Word para comunicar los resultados de la aplicación del cuestionario.</t>
  </si>
  <si>
    <t>Instrucciones para responder el cuestionario</t>
  </si>
  <si>
    <t>Digite el nombre del ministerio en el espacio previsto para tal fin.</t>
  </si>
  <si>
    <t>Las preguntas de las secciones 1 a 7 deben contestarse con "Sí" o "No", y en algunos casos con "No aplica".</t>
  </si>
  <si>
    <t>Aporte documentación que demuestre sin lugar a dudas que, en efecto, la institución está excluida formalmente del cumplimiento del ítem en cuestión.</t>
  </si>
  <si>
    <t xml:space="preserve">Si considera que alguna pregunta no es aplicable a la institución, pero la opción "No aplica" no está disponible, puede solicitar que se active para el caso específico. Tenga presente lo siguiente: </t>
  </si>
  <si>
    <t>La solicitud debe dirigirse a la Secretaría Técnica usando el correo electrónico secretaria.tecnica@cgr.go.cr; por motivos de control, estas solicitudes no se atenderán por teléfono.</t>
  </si>
  <si>
    <t>-</t>
  </si>
  <si>
    <t>La segunda herramienta que se suministra es la plantilla en Microsoft Word para preparar la certificación que debe enviarse ala CGR junto con el cuestionario lleno. Tenga presente lo siguiente:</t>
  </si>
  <si>
    <t>La plantilla constituye un oficio básico con la información mínima que, junto con el cuestionario lleno, las instituciones deben enviar a la Contraloría General de la República.</t>
  </si>
  <si>
    <t>La plantilla puede ser modificada según la institución lo considere necesario, siempre y cuando se contemplen los datos básicos requeridos.</t>
  </si>
  <si>
    <t>Para preparar la certificación de los resultados obtenidos deben considerarse los valores que aparecerán en la hoja "Resultados" del cuestionario cuando éste haya sido completado.</t>
  </si>
  <si>
    <t>La certificación debe ser firmada por el jerarca o por el funcionario designado por el jerarca con ese propósito. La firma puede ser física o digital.</t>
  </si>
  <si>
    <r>
      <t xml:space="preserve">Si surgiesen dudas en relación con algún ítem del cuestionario, puede plantear la consulta correspondiente en el correo </t>
    </r>
    <r>
      <rPr>
        <u/>
        <sz val="10"/>
        <color rgb="FF003366"/>
        <rFont val="Calibri"/>
        <family val="2"/>
      </rPr>
      <t>secretaria.tecnica@cgr.go.cr</t>
    </r>
    <r>
      <rPr>
        <sz val="10"/>
        <color rgb="FF000000"/>
        <rFont val="Calibri"/>
        <family val="2"/>
      </rPr>
      <t xml:space="preserve">. Por motivos de control, </t>
    </r>
    <r>
      <rPr>
        <u/>
        <sz val="10"/>
        <color rgb="FF000000"/>
        <rFont val="Calibri"/>
        <family val="2"/>
      </rPr>
      <t>no se atenderán consultas por teléfono.</t>
    </r>
  </si>
  <si>
    <t>A continuación se explica la mecánica del procedimiento para utilizar las herramientas y para comunicar a la Contraloría General de la República la información requerida.</t>
  </si>
  <si>
    <t>PRESENTACIÓN E INSTRUCCIONES</t>
  </si>
  <si>
    <t>Este cuestionario está diseñado para los ministerios del Sector Central, excepto el Ministerio de Hacienda, que debe completar el aplicable a las demás instituciones. Se excluye la sección sobre Gestión financiero-contable, que sí está presente en la herramienta general pero no resulta relevante en los ministerios (salvo el Ministerio de Hacienda) por cuestiones regulatorias. Los factores que contempla son los siguientes:</t>
  </si>
  <si>
    <t>Si el incumplimiento del ítem obedece a una decisión administrativa, no se activará la respuesta "No aplica", aunque esa decisión administrativa está amparada en un permiso normativo para asumirla.</t>
  </si>
  <si>
    <t>Tenga en cuenta lo siguiente:</t>
  </si>
  <si>
    <r>
      <t xml:space="preserve">Para los ítems que se respondan con "Sí", se despegará </t>
    </r>
    <r>
      <rPr>
        <u/>
        <sz val="10"/>
        <color rgb="FF000000"/>
        <rFont val="Calibri"/>
        <family val="2"/>
      </rPr>
      <t>un ejemplo</t>
    </r>
    <r>
      <rPr>
        <sz val="10"/>
        <color rgb="FF000000"/>
        <rFont val="Calibri"/>
        <family val="2"/>
      </rPr>
      <t xml:space="preserve"> de los documentos que la Contraloría General consideraría apropiados para corroborar que se cumple con lo que se pregunta. Tales documentos deben incorporarse en un expediente (digital, físico o mixto) que la institución deberá preparar y mantener en su poder.</t>
    </r>
  </si>
  <si>
    <t>Si una respuesta afirmativa no cuenta con respaldo en el expediente, se asumirá que la institución no cumple con lo preguntado, y en las verificaciones que lleguen a efectuarse, se computará la respuesta como negativa.</t>
  </si>
  <si>
    <t>Si al momento de efectuar la revisión se determina que la institución no cuenta con el expediente, se considerarán inválidas todas las respuestas ante la carencia de documentación de sustento.</t>
  </si>
  <si>
    <t xml:space="preserve">Fecha: </t>
  </si>
  <si>
    <r>
      <rPr>
        <u/>
        <sz val="10"/>
        <color rgb="FF000000"/>
        <rFont val="Calibri"/>
        <family val="2"/>
      </rPr>
      <t>El expediente no debe enviarse a la Contraloría General</t>
    </r>
    <r>
      <rPr>
        <sz val="10"/>
        <color rgb="FF000000"/>
        <rFont val="Calibri"/>
        <family val="2"/>
      </rPr>
      <t xml:space="preserve">, pero debe estar disponible y apropiadamente ordenado e indexado para su eventual revisión en un proceso de verificación que se aplicará con posterioridad a la fecha límite para el suministro de los datos, en el cual la institución podría ser contemplada. </t>
    </r>
  </si>
  <si>
    <t>Control interno</t>
  </si>
  <si>
    <t>Servicio al usuario individual e institucional</t>
  </si>
  <si>
    <t>2.17</t>
  </si>
  <si>
    <t>La pregunta se refiere a la importancia de que las instituciones simplifiquen las gestiones que le presenten sus usuarios, sean éstos personas físicas o jurídicas, públicos o privados, e inquiere sobre los esfuerzos  realizados con ese propósito y sobre el seguimiento que se les ha dado a esos esfuerzos. Considere como parámetro las regulaciones de la ley N.° 8220.</t>
  </si>
  <si>
    <t>Servicio al usuario</t>
  </si>
  <si>
    <t>Como buena práctica, es recomendable que la institución prevea la cantidad aproximada de funcionarios que dejarán la entidad en un número de períodos determinado, y emprenda medidas para asegurar que serán remplazados por otros individuos con los conocimientos y las habilidades necesarios, de manera que no se afecte la capacidad institucional para conducir su gestión. Con ese propósito, corresponde elaborar un plan de sucesión debidamente fundamentado, que incluya medidas tales como la preparación de los funcionarios actuales de menor rango para que adquieran las capacidades pertinentes, la definición de las políticas de concurso y contratación que deben observarse y aplicarse tanto a funcionarios internos como a eventuales oferentes externos, el mantenimiento de un registro de quienes hayan demostrado su elegibilidad, y otras que procedan.</t>
  </si>
  <si>
    <r>
      <t xml:space="preserve">¿Existe vinculación entre el modelo de evaluación del desempeño </t>
    </r>
    <r>
      <rPr>
        <sz val="10"/>
        <color rgb="FF000000"/>
        <rFont val="Calibri"/>
        <family val="2"/>
      </rPr>
      <t>de los funcionarios y las metas y objetivos planteados en la planificación de la institución?</t>
    </r>
  </si>
  <si>
    <r>
      <t xml:space="preserve">El resultado de las evaluaciones del desempeño de los colaboradores/as institucionales, </t>
    </r>
    <r>
      <rPr>
        <sz val="10"/>
        <color rgb="FF000000"/>
        <rFont val="Calibri"/>
        <family val="2"/>
      </rPr>
      <t>asignado por la jefatura respectiva, debe relacionarse con la planificación institucional, sea esta estratégica, operativa o bien acuerdos pactados. Los planes para relacionar el cumplimiento de objetivos son: PND, PEI y POA, intenciones, compromisos o expectativas de gestión, así como el cumplimiento óptimo de los estándares e indicadores preestablecidos para el desempeño destacado, según corresponda.</t>
    </r>
  </si>
  <si>
    <r>
      <t xml:space="preserve">¿La institución realizó una autoevaluación del sistema de control interno </t>
    </r>
    <r>
      <rPr>
        <sz val="10"/>
        <color rgb="FF000000"/>
        <rFont val="Calibri"/>
        <family val="2"/>
      </rPr>
      <t>durante el año a que se refiere el IGI?</t>
    </r>
  </si>
  <si>
    <r>
      <t xml:space="preserve">¿Se realiza, como parte de la evaluación presupuestaria, una valoración o un análisis individualizado de gasto </t>
    </r>
    <r>
      <rPr>
        <sz val="10"/>
        <color rgb="FF000000"/>
        <rFont val="Calibri"/>
        <family val="2"/>
      </rPr>
      <t>al menos para los servicios que hayan sido identificados formalmente como más relevantes por la máxima jerarquía?</t>
    </r>
  </si>
  <si>
    <r>
      <t xml:space="preserve">¿La institución ha identificado, definido y comunicado los mecanismos por los que los </t>
    </r>
    <r>
      <rPr>
        <sz val="10"/>
        <color rgb="FF000000"/>
        <rFont val="Calibri"/>
        <family val="2"/>
      </rPr>
      <t>usuarios de sus servicios (personas físicas o jurídicas, públicas o privadas) pueden comunicar sus inconformidades, reclamos, consultas, sugerencias, felicitaciones y otras manifestaciones, y los ha publicado o colocado en lugares visibles?</t>
    </r>
  </si>
  <si>
    <r>
      <t xml:space="preserve">¿Se evalúa, por lo menos una vez al año, la satisfacción de los usuarios </t>
    </r>
    <r>
      <rPr>
        <sz val="10"/>
        <color rgb="FF000000"/>
        <rFont val="Calibri"/>
        <family val="2"/>
      </rPr>
      <t>(personas físicas o jurídicas, públicas o privadas, según corresponda) con respecto al servicio que presta la institución, incluyendo el apoyo y las ayudas técnicas requeridos por las personas con discapacidad?</t>
    </r>
  </si>
  <si>
    <t>Índice de Gestión Institucional del Sector Público 2017 - Ministerios</t>
  </si>
  <si>
    <t>INDICE DE GESTIÓN INSTITUCIONAL DEL SECTOR PÚBLICO 2017 - Ministerios</t>
  </si>
  <si>
    <t>(IGI - 2017)</t>
  </si>
  <si>
    <t>Este es el octavo año que la Contraloría General de la República aplica un instrumento para medir los esfuerzos realizados por las instituciones para fortalecer determinados factores comunes de su gestión. El resultado será un Índice de la Gestión Institucional actualizado, correspondiente al año 2017 (IGI 2017), que será comparable con los calculados para los años 2014, 2015 y 2016.</t>
  </si>
  <si>
    <t>¿La institución publica en el Portal de Datos Abiertos del Ministerio de la Presidencia, los informes, hallazgos y recomendaciones de la auditoría interna, conforme con las regulaciones vigentes?</t>
  </si>
  <si>
    <t xml:space="preserve"> ¿La institución publica en el Portal de Datos Abiertos del Ministerio de la Presidencia, las respuestas de la administración a los informes de la auditoría interna?</t>
  </si>
  <si>
    <t>2.18</t>
  </si>
  <si>
    <t>2.19</t>
  </si>
  <si>
    <t>HOJA DE CÁLCULO DE PUNTAJES GENERALES Y POR CRITERIOS DE EVALUACIÓN</t>
  </si>
  <si>
    <t>Puntaje PLANIFICACIÓN</t>
  </si>
  <si>
    <t>Puntaje CONTROL INTERNO INSTITUCIONAL</t>
  </si>
  <si>
    <t>Puntaje CONTRATACIÓN ADMINISTRATIVA</t>
  </si>
  <si>
    <t>Puntaje PRESUPUESTO</t>
  </si>
  <si>
    <t>Puntaje SERVICIO AL USUARIO</t>
  </si>
  <si>
    <t>Puntaje RECURSOS HUMANOS</t>
  </si>
  <si>
    <t>PUNTAJE FINAL</t>
  </si>
  <si>
    <r>
      <t xml:space="preserve">IGI
</t>
    </r>
    <r>
      <rPr>
        <b/>
        <sz val="10"/>
        <color rgb="FF000000"/>
        <rFont val="Calibri"/>
        <family val="2"/>
        <scheme val="minor"/>
      </rPr>
      <t>(para reportar a CGR en constancia)</t>
    </r>
  </si>
  <si>
    <t>Ética y prevención de la corrupción</t>
  </si>
  <si>
    <t>RESULTADOS GENERALES DEL IGI 2017</t>
  </si>
  <si>
    <r>
      <t xml:space="preserve">Con respecto a la declaración institucional de misión, visión y valores:
a. ¿Han sido promulgadas formalmente por el jerarca?
b. ¿La institución cuenta con un programa establecido y en funcionamiento para divulgar y promover entre los funcionarios dicha declaración?
</t>
    </r>
    <r>
      <rPr>
        <sz val="10"/>
        <color rgb="FFFF0000"/>
        <rFont val="Calibri"/>
        <family val="2"/>
        <scheme val="minor"/>
      </rPr>
      <t>(LA RESPUESTA AFIRMATIVA REQUIERE QUE SE CUMPLAN AMBOS PUNTOS.)</t>
    </r>
  </si>
  <si>
    <r>
      <t xml:space="preserve">¿La institución aplica mecanismos para considerar opiniones de los ciudadanos y los funcionarios durante la formulación de los siguientes instrumentos de gestión?:
a. El plan anual institucional
b. El presupuesto institucional
</t>
    </r>
    <r>
      <rPr>
        <sz val="10"/>
        <color rgb="FFFF0000"/>
        <rFont val="Calibri"/>
        <family val="2"/>
        <scheme val="minor"/>
      </rPr>
      <t>(LA RESPUESTA AFIRMATIVA REQUIERE QUE SE CUMPLAN AMBOS PUNTOS.)</t>
    </r>
  </si>
  <si>
    <r>
      <t xml:space="preserve">¿El plan </t>
    </r>
    <r>
      <rPr>
        <u/>
        <sz val="10"/>
        <color rgb="FF000000"/>
        <rFont val="Calibri"/>
        <family val="2"/>
      </rPr>
      <t>plurianual</t>
    </r>
    <r>
      <rPr>
        <sz val="10"/>
        <color rgb="FF000000"/>
        <rFont val="Calibri"/>
        <family val="2"/>
      </rPr>
      <t xml:space="preserve"> institucional considera los siguientes tipos de indicadores de desempeño?:
a. De gestión (eficiencia, eficacia, economía)
b. De resultados (efecto, impacto)
</t>
    </r>
    <r>
      <rPr>
        <sz val="10"/>
        <color rgb="FFFF0000"/>
        <rFont val="Calibri"/>
        <family val="2"/>
      </rPr>
      <t>(LA RESPUESTA AFIRMATIVA REQUIERE QUE SE CUMPLAN AMBOS PUNTOS.)</t>
    </r>
  </si>
  <si>
    <r>
      <t xml:space="preserve">¿El plan </t>
    </r>
    <r>
      <rPr>
        <u/>
        <sz val="10"/>
        <color rgb="FF000000"/>
        <rFont val="Calibri"/>
        <family val="2"/>
      </rPr>
      <t>anual</t>
    </r>
    <r>
      <rPr>
        <sz val="10"/>
        <color rgb="FF000000"/>
        <rFont val="Calibri"/>
        <family val="2"/>
      </rPr>
      <t xml:space="preserve"> institucional considera los siguientes tipos de indicadores de desempeño?
a. De gestión (eficiencia, eficacia, economía)
b. Vinculación con el plan plurianual
</t>
    </r>
    <r>
      <rPr>
        <sz val="10"/>
        <color rgb="FFFF0000"/>
        <rFont val="Calibri"/>
        <family val="2"/>
      </rPr>
      <t>(LA RESPUESTA AFIRMATIVA REQUIERE QUE SE CUMPLAN AMBOS PUNTOS.)</t>
    </r>
  </si>
  <si>
    <r>
      <t xml:space="preserve">¿Se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t>
    </r>
    <r>
      <rPr>
        <sz val="10"/>
        <color rgb="FFFF0000"/>
        <rFont val="Calibri"/>
        <family val="2"/>
        <scheme val="minor"/>
      </rPr>
      <t>(LA RESPUESTA AFIRMATIVA REQUIERE QUE SE CUMPLAN LOS TRES PUNTOS.)</t>
    </r>
  </si>
  <si>
    <r>
      <t xml:space="preserve">¿Se publican en la página de Internet de la institución o por otros medios:
a. Los planes anual y plurianual de la institución?
b. Los resultados de la evaluación institucional?
</t>
    </r>
    <r>
      <rPr>
        <sz val="10"/>
        <color rgb="FFFF0000"/>
        <rFont val="Calibri"/>
        <family val="2"/>
        <scheme val="minor"/>
      </rPr>
      <t>(LA RESPUESTA AFIRMATIVA REQUIERE QUE SE CUMPLAN AMBOS PUNTOS.)</t>
    </r>
  </si>
  <si>
    <r>
      <t xml:space="preserve">¿La entidad ha emitido y divulgado normativa institucional sobre el traslado de recursos a sujetos privados o a fideicomisos, según corresponda? </t>
    </r>
    <r>
      <rPr>
        <sz val="10"/>
        <color rgb="FFFF0000"/>
        <rFont val="Calibri"/>
        <family val="2"/>
        <scheme val="minor"/>
      </rPr>
      <t>(Sólo puede contestar "NO APLICA" si la institución no realiza traslados de recursos según lo indicado.)</t>
    </r>
  </si>
  <si>
    <r>
      <t xml:space="preserve">¿La máxima autoridad revisa o es informada por un agente interno, por lo menos una vez al año, de si se cumple oportunamente con las disposiciones giradas a la entidad en los informes de fiscalización emitidos por la Contraloría General de la República? </t>
    </r>
    <r>
      <rPr>
        <sz val="10"/>
        <color rgb="FFFF0000"/>
        <rFont val="Calibri"/>
        <family val="2"/>
        <scheme val="minor"/>
      </rPr>
      <t>(Sólo puede contestar "NO APLICA" si la institución no ha sido objeto de fiscalizaciones formales de la Contraloría General de la República en los últimos 5 años.)</t>
    </r>
  </si>
  <si>
    <r>
      <t xml:space="preserve">¿Se formuló e implementó un plan de mejoras con base en los resultados de la autoevaluación del sistema de control interno ejecutada?
</t>
    </r>
    <r>
      <rPr>
        <sz val="10"/>
        <color rgb="FFFF0000"/>
        <rFont val="Calibri"/>
        <family val="2"/>
        <scheme val="minor"/>
      </rPr>
      <t>(LA RESPUESTA AFIRMATIVA REQUIERE EL PLAN HAYA SIDO FORMULADO E IMPLEMENTADO.)</t>
    </r>
  </si>
  <si>
    <t>CRITERIO</t>
  </si>
  <si>
    <t>F I N       D E L       C U E S T I O N A R I O</t>
  </si>
  <si>
    <t>Imagen respectiva del Portal de Datos Abiertos del Ministerio de la Presidencia.</t>
  </si>
  <si>
    <r>
      <t xml:space="preserve">¿Se cuenta con normativa interna para regular los diferentes alcances de la contratación administrativa en la entidad, con respecto a las siguientes etapas?:
a. Planificación
b. Procedimientos
c. Aprobación interna de contratos
d. Seguimiento de la ejecución de contratos
</t>
    </r>
    <r>
      <rPr>
        <sz val="10"/>
        <color rgb="FFFF0000"/>
        <rFont val="Calibri"/>
        <family val="2"/>
        <scheme val="minor"/>
      </rPr>
      <t>(LA RESPUESTA AFIRMATIVA REQUIERE QUE SE LA NORMATIVA CONTEMPLE LAS CUATRO ETAPAS.)</t>
    </r>
  </si>
  <si>
    <r>
      <t xml:space="preserve">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t>
    </r>
    <r>
      <rPr>
        <sz val="10"/>
        <color rgb="FFFF0000"/>
        <rFont val="Calibri"/>
        <family val="2"/>
        <scheme val="minor"/>
      </rPr>
      <t>(LA RESPUESTA AFIRMATIVA REQUIERE QUE SE CUMPLAN LOS TRES PUNTOS.)</t>
    </r>
  </si>
  <si>
    <r>
      <t xml:space="preserve">¿La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t>
    </r>
    <r>
      <rPr>
        <sz val="10"/>
        <color rgb="FFFF0000"/>
        <rFont val="Calibri"/>
        <family val="2"/>
        <scheme val="minor"/>
      </rPr>
      <t>(LA RESPUESTA AFIRMATIVA REQUIERE QUE SE CUMPLAN LOS SEIS PUNTOS, COMO MÍNIMO.)</t>
    </r>
  </si>
  <si>
    <r>
      <t xml:space="preserve">¿La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t>
    </r>
    <r>
      <rPr>
        <sz val="10"/>
        <color rgb="FFFF0000"/>
        <rFont val="Calibri"/>
        <family val="2"/>
        <scheme val="minor"/>
      </rPr>
      <t>(LA RESPUESTA AFIRMATIVA REQUIERE QUE SE CUMPLAN LOS TRES REQUISITOS, COMO MÍNIMO.)</t>
    </r>
  </si>
  <si>
    <r>
      <t xml:space="preserve">¿La institución cuenta con un modelo de arquitectura de la información que:
a. Sea conocido y utilizado por el nivel gerencial de la institución?
b. Caracterice los datos de la institución, aunque sea a nivel general?
</t>
    </r>
    <r>
      <rPr>
        <sz val="10"/>
        <color rgb="FFFF0000"/>
        <rFont val="Calibri"/>
        <family val="2"/>
        <scheme val="minor"/>
      </rPr>
      <t>(LA RESPUESTA AFIRMATIVA REQUIERE QUE SE CUMPLAN AMBOS PUNTOS.)</t>
    </r>
    <r>
      <rPr>
        <sz val="10"/>
        <color rgb="FF000000"/>
        <rFont val="Calibri"/>
        <family val="2"/>
        <scheme val="minor"/>
      </rPr>
      <t xml:space="preserve">
</t>
    </r>
  </si>
  <si>
    <r>
      <t xml:space="preserve">¿La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t>
    </r>
    <r>
      <rPr>
        <sz val="10"/>
        <color rgb="FFFF0000"/>
        <rFont val="Calibri"/>
        <family val="2"/>
        <scheme val="minor"/>
      </rPr>
      <t>(LA RESPUESTA AFIRMATIVA REQUIERE QUE SE CUMPLAN AMBOS PUNTOS.)</t>
    </r>
  </si>
  <si>
    <r>
      <t xml:space="preserve">¿La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t>
    </r>
    <r>
      <rPr>
        <sz val="10"/>
        <color rgb="FFFF0000"/>
        <rFont val="Calibri"/>
        <family val="2"/>
        <scheme val="minor"/>
      </rPr>
      <t>(LA RESPUESTA AFIRMATIVA REQUIERE QUE SE CUMPLAN LOS TRES PUNTOS.)</t>
    </r>
  </si>
  <si>
    <r>
      <t xml:space="preserve">¿La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t>
    </r>
    <r>
      <rPr>
        <sz val="10"/>
        <color rgb="FFFF0000"/>
        <rFont val="Calibri"/>
        <family val="2"/>
        <scheme val="minor"/>
      </rPr>
      <t>(LA RESPUESTA AFIRMATIVA REQUIERE QUE SE CUMPLAN LOS TRES PUNTOS, COMO MÍNIMO)</t>
    </r>
  </si>
  <si>
    <r>
      <t xml:space="preserve">¿La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t>
    </r>
    <r>
      <rPr>
        <sz val="10"/>
        <color rgb="FFFF0000"/>
        <rFont val="Calibri"/>
        <family val="2"/>
        <scheme val="minor"/>
      </rPr>
      <t>(LA RESPUESTA AFIRMATIVA REQUIERE QUE SE REALICEN LAS TRES ACTIVIDADES.)</t>
    </r>
  </si>
  <si>
    <r>
      <t xml:space="preserve">¿La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t>
    </r>
    <r>
      <rPr>
        <sz val="10"/>
        <color rgb="FFFF0000"/>
        <rFont val="Calibri"/>
        <family val="2"/>
        <scheme val="minor"/>
      </rPr>
      <t>(LA RESPUESTA AFIRMATIVA REQUIERE QUE SE CUMPLAN LOS CUATRO PUNTOS, COMO MÍNIMO.)</t>
    </r>
  </si>
  <si>
    <r>
      <t xml:space="preserve">¿La institución ha definido y divulgado los criterios de admisibilidad de las denuncias que se le presenten, incluyendo lo siguiente?:
a. Explicación de cómo plantear una denuncia
b. Requisitos
c. Información adicional
</t>
    </r>
    <r>
      <rPr>
        <sz val="10"/>
        <color rgb="FFFF0000"/>
        <rFont val="Calibri"/>
        <family val="2"/>
        <scheme val="minor"/>
      </rPr>
      <t>(LA RESPUESTA AFIRMATIVA REQUIERE QUE SE CUMPLAN LOS TRES PUNTOS, COMO MÍNIMO.)</t>
    </r>
  </si>
  <si>
    <r>
      <t xml:space="preserve">¿Se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t>
    </r>
    <r>
      <rPr>
        <sz val="10"/>
        <color rgb="FFFF0000"/>
        <rFont val="Calibri"/>
        <family val="2"/>
        <scheme val="minor"/>
      </rPr>
      <t>(LA RESPUESTA AFIRMATIVA REQUIERE QUE SE CUMPLAN LOS TRES PUNTOS.)</t>
    </r>
  </si>
  <si>
    <r>
      <t xml:space="preserve">¿Las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t>
    </r>
    <r>
      <rPr>
        <sz val="10"/>
        <color rgb="FFFF0000"/>
        <rFont val="Calibri"/>
        <family val="2"/>
        <scheme val="minor"/>
      </rPr>
      <t>(LA RESPUESTA AFIRMATIVA REQUIERE QUE SE CUMPLAN LOS CINCO PUNTOS.)</t>
    </r>
  </si>
  <si>
    <r>
      <t xml:space="preserve">¿La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t>
    </r>
    <r>
      <rPr>
        <sz val="10"/>
        <color rgb="FFFF0000"/>
        <rFont val="Calibri"/>
        <family val="2"/>
        <scheme val="minor"/>
      </rPr>
      <t>(LA RESPUESTA AFIRMATIVA REQUIERE QUE SE CUMPLAN TODOS LOS PUNTOS.)</t>
    </r>
  </si>
  <si>
    <r>
      <t xml:space="preserve">¿La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t>
    </r>
    <r>
      <rPr>
        <sz val="10"/>
        <color rgb="FFFF0000"/>
        <rFont val="Calibri"/>
        <family val="2"/>
        <scheme val="minor"/>
      </rPr>
      <t>(LA RESPUESTA AFIRMATIVA REQUIERE QUE SE CUMPLAN LOS CUATRO PUNTOS.)</t>
    </r>
  </si>
  <si>
    <r>
      <t xml:space="preserve">Remita los archivos de la certificación (tipo DOC o PDF) y el cuestionario (tipo XLS o XLSX) a la dirección electrónica </t>
    </r>
    <r>
      <rPr>
        <u/>
        <sz val="10"/>
        <color rgb="FF003366"/>
        <rFont val="Calibri"/>
        <family val="2"/>
      </rPr>
      <t>secretaria.tecnica@cgr.go.cr</t>
    </r>
    <r>
      <rPr>
        <sz val="10"/>
        <color rgb="FF000000"/>
        <rFont val="Calibri"/>
        <family val="2"/>
      </rPr>
      <t xml:space="preserve">, a más tardar el </t>
    </r>
    <r>
      <rPr>
        <b/>
        <sz val="10"/>
        <color rgb="FF000000"/>
        <rFont val="Calibri"/>
        <family val="2"/>
      </rPr>
      <t>lunes 16 de febrero de 2017</t>
    </r>
    <r>
      <rPr>
        <sz val="10"/>
        <color rgb="FF000000"/>
        <rFont val="Calibri"/>
        <family val="2"/>
      </rPr>
      <t xml:space="preserve">. Por favor, </t>
    </r>
    <r>
      <rPr>
        <u/>
        <sz val="10"/>
        <color rgb="FF000000"/>
        <rFont val="Calibri"/>
        <family val="2"/>
      </rPr>
      <t>no remita copias impresas de la certificación ni del cuestionario</t>
    </r>
    <r>
      <rPr>
        <sz val="10"/>
        <color rgb="FF000000"/>
        <rFont val="Calibri"/>
        <family val="2"/>
      </rPr>
      <t xml:space="preserve">; la remisión de los archivos solicitados se tendrá como comunicación oficial, y </t>
    </r>
    <r>
      <rPr>
        <u/>
        <sz val="10"/>
        <color rgb="FF000000"/>
        <rFont val="Calibri"/>
        <family val="2"/>
      </rPr>
      <t>su comprobante de entrega será el mensaje de acuse de recibo que le enviaremos.</t>
    </r>
    <r>
      <rPr>
        <sz val="10"/>
        <color rgb="FF000000"/>
        <rFont val="Calibri"/>
        <family val="2"/>
      </rPr>
      <t xml:space="preserve">  Si no cuenta con el acuse de recibo en los dos días siguientes a la remisión de la información, comuníquese con nosotros al teléfono 2501-8023.</t>
    </r>
  </si>
  <si>
    <t>Es obligación de las instituciones alimentar el Portal de Datos Abiertos del Ministerio de la Presidencia con la información indicada, según lo estipulado en el decreto respectivo.</t>
  </si>
  <si>
    <t>Procedimiento AC-03 "Producción y preservación de documentos en soporte papel y electrónico" (Archivo Central)</t>
  </si>
  <si>
    <t>Pronunciamieto de MIDEPLAN-02-DM-639-15</t>
  </si>
  <si>
    <t xml:space="preserve">Declaración jurada IGI PETI_firmado
MJP-PETI 2017 </t>
  </si>
  <si>
    <t xml:space="preserve">Catalogo de Servicios y Resposables
declaración jurada IGI Plataforma tecnológica
MJP - MJ-WEB-EXTERNO v1.0
MJP - Procedimientos - Active Directory-Equipos v1.0
MJP - Procedimientos - DNS Publico  r2 v1.0
MJP - Procedimientos - Exchange v1.0
MJP - Procedimientos - hyperv 2008 r2 v1.0
MJP - Procedimientos - TMG  v1.0
MJP - Procedimientos -LYNC v1.0
MJP - Procedimientos -WSUS  v1.0
visio infra mayo 2016
</t>
  </si>
  <si>
    <t>Catalogo de servicios DTI2017
Declaración jurada IGI modelo de entrega de servicio</t>
  </si>
  <si>
    <t>ACTA 02-2016
Declaración jurada IGI Politicas
mjp - Manual de Políticas - Rev CNTCGR  MJP Version04-08-2017</t>
  </si>
  <si>
    <t>Procedimiento AC-03 "Producción y preservación de documentos en soporte papel y electrónico" (Archivo Central)
ACTA 02-2016
Declaración jurada IGI Politicas
mjp - Manual de Políticas - Rev CNTCGR  MJP Version04-08-2017</t>
  </si>
  <si>
    <t>Certificación TIER III
Declaración jurada IGI seguridad del Data Center
Image2018-01-22-143907
LTR_ICE6071_TCDD_TIII_110516</t>
  </si>
  <si>
    <t>Kaspersky</t>
  </si>
  <si>
    <t>05-Plan de Continuidad DTI-MJP-2017 v1
Declaración jurada IGI conitnuidad del negocio</t>
  </si>
  <si>
    <t>Declaración jurada IGI divulgación de políticas</t>
  </si>
  <si>
    <t>http://www.mjp.go.cr/Home/RedTransparencia</t>
  </si>
  <si>
    <t>Las evaluaciones individualizadas se realizan en las reuniones de ejecuciones prespuepuestarias.</t>
  </si>
  <si>
    <t>Manual de Clases de la Policía Penitenciaria y Nanual de Cargos de la Policía Penitenciaria, aprobado mediante oficio STAP-2426-2016 del 30 de noviembre de 2016, emitido por la Secretaría Técnica de la Autoridad Presupuestaria.                                                       Manual de Clases de la Dirección General de Servicio Civil y sus actualizaciones.  Documento oficial para los puestos administrativos de la Institución.</t>
  </si>
  <si>
    <t>Estadísticas Evaluación del Desempeño</t>
  </si>
  <si>
    <t>Detección de necesidades de Capacitación</t>
  </si>
  <si>
    <t xml:space="preserve">Declaraciones recibidas año 2017        </t>
  </si>
  <si>
    <t>Publicado en la Gaceta°N°  2    Página N°29, del 03 de enero 2017.
http://www.mjp.go.cr/Documento/Catalogo_DOCU/67?area</t>
  </si>
  <si>
    <t>Reglamento a la Ley de Contratación Administrativa.
Ejemplo Cartel de licitación (PCIAB)</t>
  </si>
  <si>
    <t>DECRETO N°38830-H-MICITT.
TEXTO INFORMATIVO (OM)
https://www.sicop.go.cr/index.jsp (PCIAB)</t>
  </si>
  <si>
    <t xml:space="preserve">PROVEEDURÍA INSTITUCIONAL REMITE INFORMES DEL ESTADO DE LAS SOLICITUDES PRESENTADAS. CON ESTE SE VA MIDIENDO EL AVANCE EN CADA SUB-PARTIDA. (OM)
Informe de Evaluación Anual de la Secretaría Técnica de la Autoridad Presupuestaria; así como el Informe de Liquidación y Evaluación  Anual de la Contraloría General de la República. (PCIAB)
</t>
  </si>
  <si>
    <t>En los procesos y procedimientos del Departamento Financiero se establecen las responsabilidades sobre el control de los gastos. (PCIB)</t>
  </si>
  <si>
    <t>Machote_Carpetas
SEVRI MJP 01 Marco Conceptual 20161110 R01_Identificacion
SEVRI MJP 01 Marco Conceptual 20161110 R02_Analisis
SEVRI MJP 01 Marco Conceptual 20161110 R03_Evaluacion
SEVRI MJP 01 Marco Conceptual 20161110 R04_Administracion
SEVRI MJP 01 Marco Conceptual 20161110 R05_Revision
SEVRI MJP 01 Marco Conceptual 20161110</t>
  </si>
  <si>
    <t xml:space="preserve">- Se ha venido ejecutando sistemáticamente el procedimiento denominado "Identificación, redacción, revisión, aprobación, comunicación, control y actualización de Procedimientos." 
- En el Formulario denominado Listado Insittucional de Procedimientos se visaliza el avance logrado a nivel insitucional en esta materia.
</t>
  </si>
  <si>
    <t>Resolución DGIRH-006-2017 del 24 de febrero del 2017, de conformidad con la Resolución DG-304-2009 del 11 de noviembre del 2011, emitida por la Dirección General de Servicio Civil, se establece aplicación de la Regla  Técnica,  donde se exponen y razonan los resultados del proceso de Evaluación de Desempeño Institucional aplicado en el Departamento de Gestión Institucional de Recursos Humanos, correspondientes al ciclo de evaluación comprendido entre el 01 de Diciembre del 2016 al 31 de Diciembre del 2017, donde se evidencia el cumplimiento de los objetivos de este Departamento, relacionado con el Plan Operativo Institucional, demostrado por las metas programadas y alcanzadas por esta Dependencia.</t>
  </si>
  <si>
    <t>http://www.mjp.go.cr/Documento/Catalogo_DOCU/43</t>
  </si>
  <si>
    <t>INFORME ANUAL 2017 -STAP-Instructivo
Informe de Liquidación y Evaluación Presupuestaria  2017</t>
  </si>
  <si>
    <t>DECRETO Nº 36495-JP Reglamento para el Uso de los Recursos
Comisión de Informática</t>
  </si>
  <si>
    <t>Se adopta el Reglamento para la Rendición de Garantías de los Funcionarios del Ministerio de Justicia, publicado en Gaceta N°43, del 03-03-2010, Circular OM-003-2012</t>
  </si>
  <si>
    <t>Carátula PIC 2017
CCD-O-950-2016 Aprobación PIC Justicia
PIC 2017 MJ Prog. 779-780-783</t>
  </si>
  <si>
    <t xml:space="preserve">
Incapacidades CCSS (2017) (Autoguardado)
LISTADO INS-2009-2017 (el de todo)
MANUAL DE CLASES</t>
  </si>
  <si>
    <t>Manual de Procedimientos  ubicado en el SIGI
Manual de Procedimientos de pago y liquidación (PCIB)</t>
  </si>
  <si>
    <t xml:space="preserve">Cartel : Archivo que contiene imagen del afiche elaborado para colocarse en los distintos establecimientos del Ministerio de Justicia y Paz y que versa sobre el procedimiento que se ha de seguir para la interposición de una queja, sugerencia, recomendación o felicitación.                                                      Publicidad Discapacidad: Calcomanía que hace alusión a la preferencia que debe brindarse a las personas contempladas en la Ley #7600 e indicación de números telefónicos de la Contraloría de Servicios para plantear quejas al respecto.       
                                                                                                    </t>
  </si>
  <si>
    <t>Crea Departamento de Contraloría de Servicios del Ministerio de Justicia
Ley Reguladora del Sistema Nacional de Contraloría de Servicios N9158
Reglamento a la ley Reguladora del Sistema Nacional de Contraloría de Servicios (Recuperado)</t>
  </si>
  <si>
    <t>Resumen de encuestas</t>
  </si>
  <si>
    <t>Descripción del Cuestionario de Clima Laboral
Formato de Informe</t>
  </si>
  <si>
    <t xml:space="preserve">Ley de Administración Pública, 
Ley de Administración Financiera, 
Ley Control Interno. 
'- Acta donación
- Acta retiro valores custodia 
- Autorización retiro valores custodia
- Circular DM-001-2014 Adm Bienes  y Actualización  Inventarios.
 - Contrato Dedicación Exclusiva. 
- Decálogo del Servidor Público del MJP. 
- Declaración Jurada Situación Laboral.
- Declaración Jurada Parentesco. 
- Decreto N° 30720-H Reglamento para el Registro y Control de Bienes. 
-  Decreto Ejecutivo N° 33411-H: Reglamento a la Ley de Contratación Administrativa. 
- Decreto N° 35790-J Reglamento de Rendición de Garantías de los Funcionarios del Ministerio de Justicia. 
- Decreto  N 26095-J: Reglamento Autónomo de Servicio el Ministerio de Justicia y Gracia, Capítulo 5.  
- Devolución Valor Custodia 
- Horario cartas donación - Horario retiro valores custodia. 
- Procedimiento Entrega Donaciones. 
- Registro donaciones recibidas.
</t>
  </si>
  <si>
    <t>Esta labor la asume la Proveeduría Institucional en relación con períodos ordinarios y cuando a reajustes de ejercicios económicos vencidos son atendidos por la Dirección Jurídica.  Así mismo en los carteles se establece normativa en apego a lo dispuesto en la Ley de Contratación Administrativa y su Reglamento, en caso de omisión esto no genera que el contratista pueda apelar a dicho derecho. (OM)
En materia de Reajuste de Precios se presenta las regulaciones estipuladas en la Ley de Contratación de Administrativa y su reglamento. (PCIAB)
Reforma al Reglamento para el Reajuste de Precios en los Contratos de Obra Pública de Construcción y mantenimiento</t>
  </si>
  <si>
    <t xml:space="preserve">Actualmente no existe normativa interna el Ministerio se rige con los lineamientos que dicta la Ley de Contratación Aministrativa, Ley de Presupuestos Públicos, así como toda aquella directriz que emanen los entes rectores.(OM)
Procedimientos de Contratación Administrativa y Plan de Compras,  Programación de la gestión de compras (Patronato)
Circulares PI-0001-2016 a PI-0007-2016, PI-0002-2017 a PI-0006-2017, y PI-0001-2018 a PI-0005-2018; Decretos Ejecutivos No. 38.830-H-MICIT y 22.010-J; y Resolución No. 031-2018 del Despacho del Ministro de Justicia y Paz.  
</t>
  </si>
  <si>
    <t xml:space="preserve">SE ADJUNTAN INFORMES DE EJECUCIÓN POR PARTE DE PROVEEDURÍA.(OM)
Informe de Evaluación Anual de la Secretaria Técnica de la Autoridad Presupuestaria; así como el Informe de Liquidación y Evaluación  Anual de la Contraloria General de la República. (PCIAB)
La liquidación presupuestaria es remitida tanto en forma mensual como anual a las jefaturas de los Programas para que analicen los resutlados. 
</t>
  </si>
  <si>
    <t>http://www.mjp.go.cr/Documento/Catalogo_DOCU/44?area=</t>
  </si>
  <si>
    <t>www.mjp.go.cr</t>
  </si>
  <si>
    <t>Ministerio de Justicia y Paz.</t>
  </si>
  <si>
    <t>Preparado por: Orlando Retana Umaña</t>
  </si>
  <si>
    <t>Fecha:  16/02/2018</t>
  </si>
  <si>
    <t>Aprobado por: Marco Feoli Villalobos.</t>
  </si>
  <si>
    <t>Lineamientos para la formulación presupuestaria.
Informe de Seguimiento Semestral-2017.
Informe Evaluacion Anual-2017.
Plan y Presupuesto 2017 -PCIAB.
Sistematización de los procesos de planificación, presupuesto y evaluación.</t>
  </si>
  <si>
    <t>Todos los procedimientos de contratación administrativa son actualmente virtuales y tramitados mediante el SICOP por lo que la documentación se genera a nivel del sistema y existe posibilidad de consulta electrónica irrestricta, tal y como se puede cotejar en el enlace adjunto:
https://www.sicop.go.cr/index.jsp</t>
  </si>
  <si>
    <t xml:space="preserve">El Ministerio se rige por la Ley N8131 Ley de La Administración Financiera de La República y Presupuestos Públicos y Su Reglamento. Titulo V (OM).
Manual de Procedimientos del Departamento Financiero - Unidad de Presupuesto.
Manual de Procedimientos presupuestario (PCIAB).
</t>
  </si>
  <si>
    <t>Se trabaja con un monto envía el Ministerio de Hacienda, de ahí se crea un presupuesto extra-límite con las necesidades que quedaron fuera del límite, se adjuntan ambos. Sin embargo para el 2017, con base a las necesidades planteadas no fue necesario recurrir a este.</t>
  </si>
  <si>
    <t xml:space="preserve">Se consideran las directrices para la formulación financiera, así como el límite que establece el ministerio de hacienda al ministerio, además del límite que los jerarcas establecen para cada programa.
STAP-0610-2016.
</t>
  </si>
  <si>
    <t xml:space="preserve">Ley de Regulación del Derecho de Petición Ley de Regulación del Derecho de Petición; Decreto Ejecutivo # 40200-MP-MEIC-MC, que Regula el tema de Transparencia y Acceso a la Información Pública y  Circular DM-002-2017 Sobre el Derecho de Petición y Circular # DG-01-03-2013 de la Dirección General de Adaptación Social, que tambien recuerda el acatamiento de la Ley # 9097.  </t>
  </si>
  <si>
    <t>http://www.mjp.go.cr/Acerca/Jerarcas?nom=viceministrojusticia-marco-feoli-villalobos</t>
  </si>
  <si>
    <t>CIRCULAR DM-001-2017 (aprobación de Misión...)
DE 33146-MP Principios Eticos Funcionarios Públicos.
DG Principios y Enunciados Eticos CGR (D-2-2004-CO).
Microprograma VALORES en la Función Pública.</t>
  </si>
  <si>
    <t>Oficios de convocatoria a reprogramación: desde el PLAN 0015-02-2017 Programación de Presupuesto 2018 al PLAN 0027-02-2017 Programación de Presupuesto 2018.
Convocatoria Formulación Presupuestaria 2017:  del PLAN 0072-04-2017 Programación de Presupuesto 2018 al PLAN 0097-04-2017 Programación de Presupuesto 2018.
Procedimiento: PLAN-0100-Elaboración POI-20180109-Rev</t>
  </si>
  <si>
    <t>Oficio MJP-074-01-2018.</t>
  </si>
  <si>
    <t>PND 2015-2018_Estracto
Reprogramación POI-2017</t>
  </si>
  <si>
    <t>Circular DM-001-2017 .</t>
  </si>
  <si>
    <t>INF-2013-07.</t>
  </si>
  <si>
    <t xml:space="preserve">130924-Reglamento-Juntas-Consulta-Pública (PCIAB).
</t>
  </si>
  <si>
    <t>http://www.mjp.go.cr/Documento/Catalogo_DOCU/76?area=
Las declaratorias de utilidad púbica así como el nombramiento de representantes de Poder Ejecutivo en fundaciones se publican en el Diario Oficila La Gaceta.</t>
  </si>
  <si>
    <t>Circular DM-001-2014 Adm Bienes  y Actualización  Inventarios.
Oficio MJP-041-01-2018 Remisión certificación 2017.</t>
  </si>
  <si>
    <t>Decreto 32186 Creación PI Ministerio de Justicia.
Reglamento para el Funcionamiento de Proveedurías  Dec Ejec 30640-H reformado en 31483-H. Resolución MJP-031-2018 Facultación Proveedor y Subproveedor Institucionales MJP ALCANCE 8 LA GACETA 8  17 Enero 2018.</t>
  </si>
  <si>
    <t>Matrices de proceso. Se adjunta documento en Word 012_SiglaManual_cjoncecProce_Gestión Presupuestaria.(OM).
Procedimientos de Contratación Administrativa (PCIAB).
Circulares 2011 - 2015.
Circulares 2016.
Circulares 2017.
Circulares 2018.
DE-22010-J Creación Dirección Jurídica Min Justicia
Decreto No. 38830-H-MICITT (SICOP).
Resolución MJP-031-2018 Facultación Proveedor y Subproveedor Institucionales MJP ALCANCE 8 LA GACETA 8  17 Enero 2018.</t>
  </si>
  <si>
    <t>Plan Anual de Compras 2017.
Plan de compras (PCIAB)
En la Circular PI-0007-2016 se establece como período límite para la conclusión y presentación del Programa de Adquisiciones de los diferentes Programas del 04 al 08 de diciembre del 2017; mientras en la Circular PI-0002-2018 se programó esta recepción del 03 al 07 de diciembre del 2018.</t>
  </si>
  <si>
    <t xml:space="preserve">Ley de Cotratación Administrativa, Circulares Insternas para la Presentación y Recepción de Solcicitudes ante la Proveeduría Institucional (OM).
Programación de la gestión de compras (PCIAB).
</t>
  </si>
  <si>
    <t>Informe Fin de Gestión Keylor Rodríguez Rodríguez                                                               Informe Fin de Gestión Guiselle Jackson Paniagua                                                               Informe Fin de Gestión Ana Patricia López Barquero                                                                   Informe Fin de Gestión Damaris Ávila.</t>
  </si>
  <si>
    <t>Los criterios para presentación de denuncias estan definidos en el marco normativo según el tema regulado. A nivel de página web se cuenta con el formulario web para la presentación de "Presentación de gestiones ante la Contraloría de Servicios" mediante el cual las personas que así lo tengan a bien pueden presentar sus denuncias: http://www.mjp.go.cr/Acerca/Asesoras?nom=contraloria-servicios-new</t>
  </si>
  <si>
    <t>Informe Evaluacion Anual  (Pág. 16, 19, 31 y 45)</t>
  </si>
  <si>
    <t>a) Pág. 2, 13.
b) N/A.
c) Pág. 2.
d) Pág. 16, 31 y 45.
e) Informe Global.
F) 4, 13, 16, 27, 32, 33, 40, 46, 52.</t>
  </si>
  <si>
    <t>El plan de mejora se incorpora en el informe de evaluación semestral y anual correspondiente (pág. 4, 13, 16, 27, 32, 33, 40, 46, 52), conforme los lineamientos emitidos por los entes rectores en la materia.</t>
  </si>
  <si>
    <t>En la sección de servicios se encuentra inforrmación disponible sobre los trámites así como los formularios a presentar para inciar un trámite sin necesidad de apersonarse en la institución:
http://www.mjp.go.cr/Transparencia/Servicios</t>
  </si>
  <si>
    <t>Procedimiento AC-03 "Producción y preservación de documentos en soporte papel y electrónico" (Archivo Central).
A nivel tecnológico se cuenta con capacidad para firmar documentos digitalmente, así como para la validación de firmas digitales.</t>
  </si>
  <si>
    <t>Afiche Acoso Laboral.
Afiche acoso laboral2.
Brochour.
Respuesta_AJ
Tratamiento del Acoso Laboral temario.</t>
  </si>
  <si>
    <t>Circular UD-0F-173-2017 .
Circular DGIRH-GPD-OF-169-2017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</si>
</sst>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_ ;_ * \-#,##0.0_ ;_ * &quot;-&quot;??_ ;_ @_ "/>
  </numFmts>
  <fonts count="45" x14ac:knownFonts="1">
    <font>
      <sz val="10"/>
      <color rgb="FF000000"/>
      <name val="Arial"/>
    </font>
    <font>
      <sz val="10"/>
      <color rgb="FF000000"/>
      <name val="Arial"/>
      <family val="2"/>
    </font>
    <font>
      <b/>
      <sz val="11"/>
      <color rgb="FF000000"/>
      <name val="Arial"/>
      <family val="2"/>
    </font>
    <font>
      <sz val="10"/>
      <color rgb="FF000000"/>
      <name val="Arial"/>
      <family val="2"/>
    </font>
    <font>
      <sz val="11"/>
      <color rgb="FFFFFFFF"/>
      <name val="Calibri"/>
      <family val="2"/>
    </font>
    <font>
      <b/>
      <sz val="16"/>
      <color rgb="FF000000"/>
      <name val="Arial"/>
      <family val="2"/>
    </font>
    <font>
      <sz val="10"/>
      <color rgb="FF000000"/>
      <name val="Arial"/>
      <family val="2"/>
    </font>
    <font>
      <b/>
      <sz val="10"/>
      <color rgb="FF000000"/>
      <name val="Arial"/>
      <family val="2"/>
    </font>
    <font>
      <b/>
      <sz val="10"/>
      <color rgb="FF000000"/>
      <name val="Arial"/>
      <family val="2"/>
    </font>
    <font>
      <sz val="9"/>
      <color rgb="FF000000"/>
      <name val="Arial"/>
      <family val="2"/>
    </font>
    <font>
      <b/>
      <sz val="11"/>
      <color rgb="FF000000"/>
      <name val="Calibri"/>
      <family val="2"/>
    </font>
    <font>
      <sz val="8"/>
      <color rgb="FF000000"/>
      <name val="Arial"/>
      <family val="2"/>
    </font>
    <font>
      <sz val="10"/>
      <color rgb="FF000000"/>
      <name val="Calibri"/>
      <family val="2"/>
    </font>
    <font>
      <b/>
      <sz val="10"/>
      <color rgb="FF000000"/>
      <name val="Calibri"/>
      <family val="2"/>
    </font>
    <font>
      <u/>
      <sz val="10"/>
      <color rgb="FF000000"/>
      <name val="Calibri"/>
      <family val="2"/>
    </font>
    <font>
      <u/>
      <sz val="10"/>
      <color rgb="FF003366"/>
      <name val="Calibri"/>
      <family val="2"/>
    </font>
    <font>
      <b/>
      <sz val="11"/>
      <color rgb="FF000000"/>
      <name val="Calibri"/>
      <family val="2"/>
      <scheme val="minor"/>
    </font>
    <font>
      <sz val="11"/>
      <color rgb="FF000000"/>
      <name val="Calibri"/>
      <family val="2"/>
      <scheme val="minor"/>
    </font>
    <font>
      <sz val="10"/>
      <color rgb="FF000000"/>
      <name val="Calibri"/>
      <family val="2"/>
      <scheme val="minor"/>
    </font>
    <font>
      <sz val="11"/>
      <color rgb="FFFFFFFF"/>
      <name val="Calibri"/>
      <family val="2"/>
      <scheme val="minor"/>
    </font>
    <font>
      <b/>
      <sz val="16"/>
      <color rgb="FF000000"/>
      <name val="Calibri"/>
      <family val="2"/>
      <scheme val="minor"/>
    </font>
    <font>
      <i/>
      <sz val="9"/>
      <color rgb="FF000000"/>
      <name val="Calibri"/>
      <family val="2"/>
      <scheme val="minor"/>
    </font>
    <font>
      <sz val="10"/>
      <color rgb="FF000000"/>
      <name val="Calibri"/>
      <family val="2"/>
      <scheme val="minor"/>
    </font>
    <font>
      <sz val="9"/>
      <color rgb="FFFFFFFF"/>
      <name val="Calibri"/>
      <family val="2"/>
      <scheme val="minor"/>
    </font>
    <font>
      <sz val="10"/>
      <color rgb="FFFFFFFF"/>
      <name val="Calibri"/>
      <family val="2"/>
      <scheme val="minor"/>
    </font>
    <font>
      <b/>
      <sz val="10"/>
      <color rgb="FF000000"/>
      <name val="Calibri"/>
      <family val="2"/>
      <scheme val="minor"/>
    </font>
    <font>
      <b/>
      <sz val="10"/>
      <color rgb="FF000000"/>
      <name val="Calibri"/>
      <family val="2"/>
      <scheme val="minor"/>
    </font>
    <font>
      <sz val="9"/>
      <color rgb="FF000000"/>
      <name val="Calibri"/>
      <family val="2"/>
      <scheme val="minor"/>
    </font>
    <font>
      <b/>
      <sz val="11"/>
      <color rgb="FF000000"/>
      <name val="Calibri"/>
      <family val="2"/>
      <scheme val="minor"/>
    </font>
    <font>
      <b/>
      <sz val="14"/>
      <color rgb="FF000000"/>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i/>
      <sz val="10"/>
      <color rgb="FF000000"/>
      <name val="Calibri"/>
      <family val="2"/>
      <scheme val="minor"/>
    </font>
    <font>
      <b/>
      <i/>
      <sz val="11"/>
      <color rgb="FF17365D"/>
      <name val="Calibri"/>
      <family val="2"/>
      <scheme val="minor"/>
    </font>
    <font>
      <i/>
      <sz val="11"/>
      <color rgb="FF632423"/>
      <name val="Calibri"/>
      <family val="2"/>
      <scheme val="minor"/>
    </font>
    <font>
      <sz val="10"/>
      <color rgb="FF17365D"/>
      <name val="Calibri"/>
      <family val="2"/>
      <scheme val="minor"/>
    </font>
    <font>
      <b/>
      <sz val="12"/>
      <color rgb="FF002060"/>
      <name val="Calibri"/>
      <family val="2"/>
      <scheme val="minor"/>
    </font>
    <font>
      <b/>
      <i/>
      <sz val="12"/>
      <color rgb="FF002060"/>
      <name val="Calibri"/>
      <family val="2"/>
      <scheme val="minor"/>
    </font>
    <font>
      <b/>
      <sz val="18"/>
      <color rgb="FF000000"/>
      <name val="Calibri"/>
      <family val="2"/>
      <scheme val="minor"/>
    </font>
    <font>
      <sz val="10"/>
      <color rgb="FFFF0000"/>
      <name val="Calibri"/>
      <family val="2"/>
      <scheme val="minor"/>
    </font>
    <font>
      <sz val="10"/>
      <color rgb="FFFF0000"/>
      <name val="Calibri"/>
      <family val="2"/>
    </font>
    <font>
      <u/>
      <sz val="10"/>
      <color theme="10"/>
      <name val="Arial"/>
      <family val="2"/>
    </font>
    <font>
      <sz val="10"/>
      <name val="Calibri"/>
      <family val="2"/>
      <scheme val="minor"/>
    </font>
    <font>
      <sz val="10"/>
      <color indexed="8"/>
      <name val="Calibri"/>
      <family val="2"/>
      <scheme val="minor"/>
    </font>
  </fonts>
  <fills count="11">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rgb="FFFFFFFF"/>
        <bgColor indexed="64"/>
      </patternFill>
    </fill>
    <fill>
      <patternFill patternType="solid">
        <fgColor rgb="FF92D050"/>
        <bgColor indexed="64"/>
      </patternFill>
    </fill>
    <fill>
      <patternFill patternType="solid">
        <fgColor rgb="FF66FF66"/>
        <bgColor indexed="64"/>
      </patternFill>
    </fill>
    <fill>
      <patternFill patternType="solid">
        <fgColor rgb="FFFFFFFF"/>
        <bgColor indexed="64"/>
      </patternFill>
    </fill>
    <fill>
      <patternFill patternType="solid">
        <fgColor rgb="FFDBE5F1"/>
        <bgColor indexed="64"/>
      </patternFill>
    </fill>
    <fill>
      <patternFill patternType="solid">
        <fgColor rgb="FFB6DDE8"/>
        <bgColor indexed="64"/>
      </patternFill>
    </fill>
    <fill>
      <patternFill patternType="solid">
        <fgColor rgb="FFB8CCE4"/>
        <bgColor indexed="64"/>
      </patternFill>
    </fill>
  </fills>
  <borders count="22">
    <border>
      <left/>
      <right/>
      <top/>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top style="medium">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43" fontId="1" fillId="0" borderId="0"/>
    <xf numFmtId="0" fontId="3" fillId="0" borderId="0"/>
    <xf numFmtId="0" fontId="1" fillId="0" borderId="0"/>
    <xf numFmtId="0" fontId="42" fillId="0" borderId="0" applyNumberFormat="0" applyFill="0" applyBorder="0" applyAlignment="0" applyProtection="0"/>
  </cellStyleXfs>
  <cellXfs count="260">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2" fillId="0" borderId="0" xfId="0" applyFont="1" applyAlignment="1">
      <alignment horizontal="center"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10" fillId="0" borderId="0" xfId="0" applyFont="1" applyAlignment="1">
      <alignment horizontal="center" vertical="center" wrapText="1"/>
    </xf>
    <xf numFmtId="0" fontId="7" fillId="2" borderId="0" xfId="0" applyFont="1" applyFill="1" applyAlignment="1">
      <alignment horizontal="right" vertical="center" wrapText="1"/>
    </xf>
    <xf numFmtId="0" fontId="7" fillId="2" borderId="0" xfId="0" applyFont="1" applyFill="1" applyAlignment="1">
      <alignment horizontal="center" vertical="center" wrapText="1"/>
    </xf>
    <xf numFmtId="0" fontId="2" fillId="2" borderId="0" xfId="0" applyFont="1" applyFill="1" applyAlignment="1">
      <alignment horizontal="center" vertical="center"/>
    </xf>
    <xf numFmtId="2" fontId="7" fillId="2" borderId="0" xfId="0" applyNumberFormat="1" applyFont="1" applyFill="1" applyAlignment="1">
      <alignment horizontal="center" vertical="center" wrapText="1"/>
    </xf>
    <xf numFmtId="0" fontId="3" fillId="2" borderId="0" xfId="0" applyFont="1" applyFill="1" applyAlignment="1">
      <alignment horizontal="right" vertical="center" wrapText="1"/>
    </xf>
    <xf numFmtId="2" fontId="3" fillId="2" borderId="0" xfId="0" applyNumberFormat="1" applyFont="1" applyFill="1" applyAlignment="1">
      <alignment horizontal="center" vertical="center" wrapText="1"/>
    </xf>
    <xf numFmtId="0" fontId="8" fillId="2" borderId="0" xfId="0" applyFont="1" applyFill="1" applyAlignment="1">
      <alignment horizontal="right" vertical="center" wrapText="1"/>
    </xf>
    <xf numFmtId="2" fontId="8" fillId="2" borderId="0" xfId="0" applyNumberFormat="1" applyFont="1" applyFill="1" applyAlignment="1">
      <alignment horizontal="center" vertical="center" wrapText="1"/>
    </xf>
    <xf numFmtId="0" fontId="3" fillId="0" borderId="0" xfId="0" applyFont="1" applyAlignment="1">
      <alignment vertical="top" wrapText="1"/>
    </xf>
    <xf numFmtId="0" fontId="8" fillId="3" borderId="10" xfId="0" applyFont="1" applyFill="1" applyBorder="1" applyAlignment="1">
      <alignment horizontal="center" vertical="top" wrapText="1"/>
    </xf>
    <xf numFmtId="0" fontId="16" fillId="0" borderId="0" xfId="0" applyFont="1" applyAlignment="1">
      <alignment horizontal="center"/>
    </xf>
    <xf numFmtId="0" fontId="16" fillId="0" borderId="0" xfId="0" applyFont="1" applyAlignment="1">
      <alignment horizontal="center"/>
    </xf>
    <xf numFmtId="0" fontId="17" fillId="0" borderId="0" xfId="0" applyFont="1" applyAlignment="1">
      <alignment vertical="top" wrapText="1"/>
    </xf>
    <xf numFmtId="0" fontId="18" fillId="0" borderId="0" xfId="0" applyFont="1" applyAlignment="1">
      <alignment vertical="center" wrapText="1"/>
    </xf>
    <xf numFmtId="0" fontId="17" fillId="0" borderId="0" xfId="0" applyFont="1" applyAlignment="1">
      <alignment vertical="center" wrapText="1"/>
    </xf>
    <xf numFmtId="0" fontId="19" fillId="0" borderId="0" xfId="0" applyFont="1" applyAlignment="1">
      <alignment vertical="center" wrapText="1"/>
    </xf>
    <xf numFmtId="0" fontId="17" fillId="0" borderId="0" xfId="0" applyFont="1" applyAlignment="1">
      <alignment vertical="top" wrapText="1"/>
    </xf>
    <xf numFmtId="0" fontId="18" fillId="0" borderId="0" xfId="0" applyFont="1" applyAlignment="1">
      <alignment horizontal="center" vertical="center" wrapText="1"/>
    </xf>
    <xf numFmtId="0" fontId="20" fillId="0" borderId="0" xfId="0" applyFont="1" applyAlignment="1">
      <alignment horizontal="left"/>
    </xf>
    <xf numFmtId="0" fontId="18" fillId="0" borderId="0" xfId="0" applyFont="1" applyAlignment="1">
      <alignment vertical="top" wrapText="1"/>
    </xf>
    <xf numFmtId="0" fontId="20" fillId="0" borderId="0" xfId="0" applyFont="1"/>
    <xf numFmtId="0" fontId="21" fillId="0" borderId="0" xfId="0" applyFont="1"/>
    <xf numFmtId="0" fontId="18" fillId="0" borderId="0" xfId="0" applyFont="1" applyAlignment="1">
      <alignment vertical="top" wrapText="1"/>
    </xf>
    <xf numFmtId="0" fontId="22" fillId="0" borderId="0" xfId="0" applyFont="1" applyAlignment="1">
      <alignment horizontal="center" vertical="center" wrapText="1"/>
    </xf>
    <xf numFmtId="0" fontId="17" fillId="0" borderId="0" xfId="0" applyFont="1" applyAlignment="1">
      <alignment horizontal="center" vertical="top" wrapText="1"/>
    </xf>
    <xf numFmtId="0" fontId="16" fillId="0" borderId="0" xfId="0" applyFont="1" applyAlignment="1">
      <alignment horizontal="center" vertical="top" wrapText="1"/>
    </xf>
    <xf numFmtId="0" fontId="22" fillId="0" borderId="0" xfId="0" applyFont="1" applyAlignment="1">
      <alignment vertical="center" wrapText="1"/>
    </xf>
    <xf numFmtId="0" fontId="23" fillId="0" borderId="0" xfId="0" applyFont="1" applyAlignment="1">
      <alignment vertical="center"/>
    </xf>
    <xf numFmtId="0" fontId="16" fillId="0" borderId="0" xfId="0" applyFont="1" applyAlignment="1">
      <alignment horizontal="left" vertical="top"/>
    </xf>
    <xf numFmtId="0" fontId="17" fillId="0" borderId="0" xfId="0" applyFont="1"/>
    <xf numFmtId="0" fontId="24" fillId="0" borderId="0" xfId="0" applyFont="1" applyAlignment="1">
      <alignment vertical="center" wrapText="1"/>
    </xf>
    <xf numFmtId="0" fontId="17" fillId="0" borderId="0" xfId="0" applyFont="1" applyAlignment="1">
      <alignment horizontal="center" vertical="top" wrapText="1"/>
    </xf>
    <xf numFmtId="0" fontId="18" fillId="0" borderId="0" xfId="0" applyFont="1" applyAlignment="1">
      <alignment vertical="center" wrapText="1"/>
    </xf>
    <xf numFmtId="0" fontId="16" fillId="0" borderId="0" xfId="0" applyFont="1" applyAlignment="1">
      <alignment horizontal="center"/>
    </xf>
    <xf numFmtId="0" fontId="22" fillId="0" borderId="0" xfId="0" applyFont="1" applyAlignment="1">
      <alignment vertical="center" wrapText="1"/>
    </xf>
    <xf numFmtId="0" fontId="25"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17" fillId="0" borderId="0" xfId="0" applyFont="1" applyAlignment="1">
      <alignment vertical="center" wrapText="1"/>
    </xf>
    <xf numFmtId="0" fontId="25" fillId="0" borderId="0" xfId="0" applyFont="1" applyAlignment="1">
      <alignment horizontal="center" vertical="top" wrapText="1"/>
    </xf>
    <xf numFmtId="0" fontId="18" fillId="0" borderId="0" xfId="0" applyFont="1" applyAlignment="1">
      <alignment horizontal="center" vertical="top" wrapText="1"/>
    </xf>
    <xf numFmtId="0" fontId="19" fillId="0" borderId="0" xfId="0" applyFont="1" applyAlignment="1">
      <alignment vertical="top" wrapText="1"/>
    </xf>
    <xf numFmtId="0" fontId="26" fillId="0" borderId="0" xfId="0" applyFont="1" applyAlignment="1">
      <alignment vertical="top" wrapText="1"/>
    </xf>
    <xf numFmtId="0" fontId="22" fillId="0" borderId="0" xfId="0" applyFont="1" applyAlignment="1">
      <alignment horizontal="center" vertical="top" wrapText="1"/>
    </xf>
    <xf numFmtId="0" fontId="18" fillId="0" borderId="0" xfId="0" applyFont="1" applyAlignment="1">
      <alignment vertical="top" wrapText="1"/>
    </xf>
    <xf numFmtId="0" fontId="27" fillId="0" borderId="0" xfId="0" applyFont="1" applyAlignment="1">
      <alignment vertical="top" wrapText="1"/>
    </xf>
    <xf numFmtId="0" fontId="18" fillId="0" borderId="0" xfId="0" applyFont="1" applyAlignment="1">
      <alignment vertical="top" wrapText="1"/>
    </xf>
    <xf numFmtId="0" fontId="22" fillId="0" borderId="0" xfId="0" applyFont="1" applyAlignment="1">
      <alignment vertical="top" wrapText="1"/>
    </xf>
    <xf numFmtId="0" fontId="22"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0" fontId="17" fillId="0" borderId="0" xfId="0" applyFont="1" applyAlignment="1">
      <alignment vertical="top" wrapText="1"/>
    </xf>
    <xf numFmtId="0" fontId="19" fillId="0" borderId="0" xfId="0" applyFont="1" applyAlignment="1">
      <alignment vertical="top" wrapText="1"/>
    </xf>
    <xf numFmtId="0" fontId="18" fillId="0" borderId="0" xfId="0" applyFont="1" applyAlignment="1">
      <alignment horizontal="left" vertical="top" wrapText="1"/>
    </xf>
    <xf numFmtId="0" fontId="27" fillId="0" borderId="0" xfId="0" applyFont="1" applyAlignment="1">
      <alignment vertical="top" wrapText="1"/>
    </xf>
    <xf numFmtId="0" fontId="18" fillId="0" borderId="0" xfId="0" applyFont="1" applyAlignment="1">
      <alignment horizontal="left" vertical="top" wrapText="1"/>
    </xf>
    <xf numFmtId="0" fontId="22" fillId="0" borderId="0" xfId="0" applyFont="1" applyAlignment="1">
      <alignment vertical="top" wrapText="1"/>
    </xf>
    <xf numFmtId="0" fontId="27" fillId="0" borderId="0" xfId="0" applyFont="1" applyAlignment="1">
      <alignment vertical="top" wrapText="1"/>
    </xf>
    <xf numFmtId="0" fontId="25" fillId="0" borderId="0" xfId="0" applyFont="1" applyAlignment="1">
      <alignment horizontal="center" vertical="top" wrapText="1"/>
    </xf>
    <xf numFmtId="0" fontId="27" fillId="0" borderId="0" xfId="0" applyFont="1" applyAlignment="1">
      <alignment horizontal="left" vertical="top" wrapText="1"/>
    </xf>
    <xf numFmtId="0" fontId="18" fillId="0" borderId="0" xfId="0" applyFont="1" applyAlignment="1">
      <alignment horizontal="left" vertical="top" wrapText="1"/>
    </xf>
    <xf numFmtId="43" fontId="17" fillId="0" borderId="0" xfId="0" applyNumberFormat="1" applyFont="1" applyAlignment="1">
      <alignment vertical="top" wrapText="1"/>
    </xf>
    <xf numFmtId="0" fontId="18" fillId="0" borderId="0" xfId="0" applyFont="1" applyAlignment="1">
      <alignment horizontal="left" vertical="top" wrapText="1"/>
    </xf>
    <xf numFmtId="0" fontId="17" fillId="0" borderId="0" xfId="0" applyFont="1" applyAlignment="1">
      <alignment horizontal="justify"/>
    </xf>
    <xf numFmtId="0" fontId="18" fillId="0" borderId="0" xfId="0" applyFont="1" applyAlignment="1">
      <alignment horizontal="left" vertical="top" wrapText="1"/>
    </xf>
    <xf numFmtId="0" fontId="18" fillId="0" borderId="0" xfId="0" applyFont="1" applyAlignment="1">
      <alignment vertical="top" wrapText="1"/>
    </xf>
    <xf numFmtId="0" fontId="28" fillId="0" borderId="0" xfId="0" applyFont="1" applyAlignment="1">
      <alignment horizontal="center" vertical="center" wrapText="1"/>
    </xf>
    <xf numFmtId="0" fontId="18" fillId="0" borderId="0" xfId="0" applyFont="1"/>
    <xf numFmtId="0" fontId="18" fillId="2" borderId="11" xfId="0" applyFont="1" applyFill="1" applyBorder="1"/>
    <xf numFmtId="0" fontId="18" fillId="2" borderId="7" xfId="0" applyFont="1" applyFill="1" applyBorder="1"/>
    <xf numFmtId="0" fontId="18" fillId="2" borderId="12" xfId="0" applyFont="1" applyFill="1" applyBorder="1"/>
    <xf numFmtId="0" fontId="29" fillId="0" borderId="0" xfId="0" applyFont="1" applyAlignment="1">
      <alignment vertical="center"/>
    </xf>
    <xf numFmtId="0" fontId="30" fillId="0" borderId="0" xfId="0" applyFont="1" applyAlignment="1">
      <alignment vertical="center"/>
    </xf>
    <xf numFmtId="0" fontId="18" fillId="2" borderId="13" xfId="0" applyFont="1" applyFill="1" applyBorder="1"/>
    <xf numFmtId="0" fontId="18" fillId="2" borderId="14" xfId="0" applyFont="1" applyFill="1" applyBorder="1"/>
    <xf numFmtId="0" fontId="30" fillId="0" borderId="0" xfId="0" applyFont="1" applyAlignment="1">
      <alignment horizontal="center" vertical="center"/>
    </xf>
    <xf numFmtId="0" fontId="30" fillId="2" borderId="13" xfId="0" applyFont="1" applyFill="1" applyBorder="1" applyAlignment="1">
      <alignment horizontal="center" vertical="center"/>
    </xf>
    <xf numFmtId="0" fontId="30" fillId="2" borderId="14" xfId="0" applyFont="1" applyFill="1" applyBorder="1" applyAlignment="1">
      <alignment horizontal="center" vertical="center"/>
    </xf>
    <xf numFmtId="0" fontId="31" fillId="2" borderId="10" xfId="0" applyFont="1" applyFill="1" applyBorder="1" applyAlignment="1">
      <alignment horizontal="center" vertical="center" wrapText="1"/>
    </xf>
    <xf numFmtId="0" fontId="18" fillId="2" borderId="0" xfId="0" applyFont="1" applyFill="1"/>
    <xf numFmtId="164" fontId="32" fillId="2" borderId="0" xfId="0" applyNumberFormat="1" applyFont="1" applyFill="1" applyAlignment="1">
      <alignment horizontal="right" vertical="center" wrapText="1"/>
    </xf>
    <xf numFmtId="164" fontId="32" fillId="2" borderId="9" xfId="0" applyNumberFormat="1" applyFont="1" applyFill="1" applyBorder="1" applyAlignment="1">
      <alignment horizontal="right" vertical="center" wrapText="1"/>
    </xf>
    <xf numFmtId="0" fontId="18" fillId="2" borderId="15" xfId="0" applyFont="1" applyFill="1" applyBorder="1"/>
    <xf numFmtId="0" fontId="18" fillId="2" borderId="1" xfId="0" applyFont="1" applyFill="1" applyBorder="1"/>
    <xf numFmtId="0" fontId="18" fillId="2" borderId="16" xfId="0" applyFont="1" applyFill="1" applyBorder="1"/>
    <xf numFmtId="0" fontId="18" fillId="0" borderId="0" xfId="0" applyFont="1" applyAlignment="1">
      <alignment horizontal="right"/>
    </xf>
    <xf numFmtId="0" fontId="0" fillId="5" borderId="0" xfId="0" applyFill="1" applyAlignment="1">
      <alignment vertical="center" wrapText="1"/>
    </xf>
    <xf numFmtId="0" fontId="10" fillId="5" borderId="0" xfId="0" applyFont="1" applyFill="1" applyAlignment="1">
      <alignment horizontal="center" vertical="center" wrapText="1"/>
    </xf>
    <xf numFmtId="0" fontId="4" fillId="5" borderId="0" xfId="0" applyFont="1" applyFill="1" applyAlignment="1">
      <alignment vertical="center" wrapText="1"/>
    </xf>
    <xf numFmtId="0" fontId="0" fillId="5" borderId="0" xfId="0" applyFill="1" applyAlignment="1">
      <alignment horizontal="center" vertical="center" wrapText="1"/>
    </xf>
    <xf numFmtId="0" fontId="18" fillId="4" borderId="0" xfId="0" applyFont="1" applyFill="1" applyAlignment="1">
      <alignment vertical="top"/>
    </xf>
    <xf numFmtId="0" fontId="18" fillId="4" borderId="0" xfId="0" applyFont="1" applyFill="1" applyAlignment="1">
      <alignment horizontal="left" vertical="top"/>
    </xf>
    <xf numFmtId="0" fontId="18" fillId="0" borderId="0" xfId="0" applyFont="1" applyAlignment="1">
      <alignment vertical="top"/>
    </xf>
    <xf numFmtId="0" fontId="18" fillId="4" borderId="17" xfId="0" applyFont="1" applyFill="1" applyBorder="1" applyAlignment="1">
      <alignment vertical="top"/>
    </xf>
    <xf numFmtId="0" fontId="18" fillId="4" borderId="8" xfId="0" applyFont="1" applyFill="1" applyBorder="1" applyAlignment="1">
      <alignment vertical="top"/>
    </xf>
    <xf numFmtId="0" fontId="18" fillId="4" borderId="8" xfId="0" applyFont="1" applyFill="1" applyBorder="1" applyAlignment="1">
      <alignment horizontal="left" vertical="top"/>
    </xf>
    <xf numFmtId="0" fontId="18" fillId="4" borderId="18" xfId="0" applyFont="1" applyFill="1" applyBorder="1" applyAlignment="1">
      <alignment vertical="top"/>
    </xf>
    <xf numFmtId="0" fontId="18" fillId="4" borderId="2" xfId="0" applyFont="1" applyFill="1" applyBorder="1" applyAlignment="1">
      <alignment vertical="top"/>
    </xf>
    <xf numFmtId="0" fontId="18" fillId="4" borderId="3" xfId="0" applyFont="1" applyFill="1" applyBorder="1" applyAlignment="1">
      <alignment vertical="top"/>
    </xf>
    <xf numFmtId="0" fontId="18" fillId="4" borderId="0" xfId="0" applyFont="1" applyFill="1" applyAlignment="1">
      <alignment vertical="top"/>
    </xf>
    <xf numFmtId="0" fontId="18" fillId="4" borderId="0" xfId="0" applyFont="1" applyFill="1" applyAlignment="1">
      <alignment horizontal="justify" vertical="top" wrapText="1"/>
    </xf>
    <xf numFmtId="0" fontId="18" fillId="4" borderId="2" xfId="0" applyFont="1" applyFill="1" applyBorder="1" applyAlignment="1">
      <alignment horizontal="justify" vertical="top" wrapText="1"/>
    </xf>
    <xf numFmtId="0" fontId="18" fillId="4" borderId="3" xfId="0" applyFont="1" applyFill="1" applyBorder="1" applyAlignment="1">
      <alignment horizontal="justify" vertical="top" wrapText="1"/>
    </xf>
    <xf numFmtId="0" fontId="26" fillId="4" borderId="0" xfId="0" applyFont="1" applyFill="1" applyAlignment="1">
      <alignment horizontal="justify" vertical="top" wrapText="1"/>
    </xf>
    <xf numFmtId="0" fontId="26" fillId="4" borderId="2" xfId="0" applyFont="1" applyFill="1" applyBorder="1" applyAlignment="1">
      <alignment horizontal="justify" vertical="top" wrapText="1"/>
    </xf>
    <xf numFmtId="0" fontId="26" fillId="4" borderId="3" xfId="0" applyFont="1" applyFill="1" applyBorder="1" applyAlignment="1">
      <alignment horizontal="justify" vertical="top" wrapText="1"/>
    </xf>
    <xf numFmtId="0" fontId="18" fillId="4" borderId="0" xfId="0" applyFont="1" applyFill="1" applyAlignment="1">
      <alignment horizontal="justify" vertical="top"/>
    </xf>
    <xf numFmtId="0" fontId="18" fillId="4" borderId="2" xfId="0" applyFont="1" applyFill="1" applyBorder="1" applyAlignment="1">
      <alignment horizontal="justify" vertical="top"/>
    </xf>
    <xf numFmtId="0" fontId="18" fillId="4" borderId="3" xfId="0" applyFont="1" applyFill="1" applyBorder="1" applyAlignment="1">
      <alignment horizontal="justify" vertical="top"/>
    </xf>
    <xf numFmtId="0" fontId="18" fillId="4" borderId="4" xfId="0" applyFont="1" applyFill="1" applyBorder="1" applyAlignment="1">
      <alignment vertical="top"/>
    </xf>
    <xf numFmtId="0" fontId="18" fillId="4" borderId="5" xfId="0" applyFont="1" applyFill="1" applyBorder="1" applyAlignment="1">
      <alignment vertical="top"/>
    </xf>
    <xf numFmtId="0" fontId="18" fillId="4" borderId="5" xfId="0" applyFont="1" applyFill="1" applyBorder="1" applyAlignment="1">
      <alignment horizontal="left" vertical="top"/>
    </xf>
    <xf numFmtId="0" fontId="18" fillId="4" borderId="6" xfId="0" applyFont="1" applyFill="1" applyBorder="1" applyAlignment="1">
      <alignment vertical="top"/>
    </xf>
    <xf numFmtId="0" fontId="18" fillId="0" borderId="0" xfId="0" applyFont="1" applyAlignment="1">
      <alignment horizontal="left" vertical="top"/>
    </xf>
    <xf numFmtId="0" fontId="25" fillId="6" borderId="0" xfId="0" applyFont="1" applyFill="1" applyAlignment="1">
      <alignment horizontal="center" vertical="top" wrapText="1"/>
    </xf>
    <xf numFmtId="0" fontId="25" fillId="6" borderId="0" xfId="0" applyFont="1" applyFill="1" applyAlignment="1">
      <alignment vertical="top" wrapText="1"/>
    </xf>
    <xf numFmtId="0" fontId="18" fillId="0" borderId="0" xfId="0" applyFont="1" applyAlignment="1">
      <alignment wrapText="1"/>
    </xf>
    <xf numFmtId="0" fontId="22" fillId="0" borderId="0" xfId="0" applyFont="1" applyAlignment="1">
      <alignment vertical="top" wrapText="1"/>
    </xf>
    <xf numFmtId="0" fontId="18" fillId="0" borderId="0" xfId="0" applyFont="1" applyAlignment="1">
      <alignment horizontal="left" vertical="top" wrapText="1"/>
    </xf>
    <xf numFmtId="0" fontId="9" fillId="0" borderId="0" xfId="0" applyFont="1" applyAlignment="1">
      <alignment vertical="center" wrapText="1"/>
    </xf>
    <xf numFmtId="0" fontId="25" fillId="0" borderId="0" xfId="0" applyFont="1" applyAlignment="1">
      <alignment horizontal="center" vertical="top" wrapText="1"/>
    </xf>
    <xf numFmtId="0" fontId="22" fillId="0" borderId="0" xfId="0" applyFont="1" applyAlignment="1">
      <alignment vertical="top" wrapText="1"/>
    </xf>
    <xf numFmtId="0" fontId="33" fillId="4" borderId="0" xfId="0" applyFont="1" applyFill="1" applyAlignment="1">
      <alignment horizontal="center" vertical="top"/>
    </xf>
    <xf numFmtId="0" fontId="18" fillId="4" borderId="0" xfId="0" applyFont="1" applyFill="1" applyAlignment="1">
      <alignment horizontal="left" vertical="top" wrapText="1"/>
    </xf>
    <xf numFmtId="0" fontId="18" fillId="4" borderId="0" xfId="0" applyFont="1" applyFill="1" applyAlignment="1">
      <alignment horizontal="left" vertical="top"/>
    </xf>
    <xf numFmtId="0" fontId="18" fillId="4" borderId="2" xfId="0" applyFont="1" applyFill="1" applyBorder="1" applyAlignment="1">
      <alignment horizontal="left" vertical="top"/>
    </xf>
    <xf numFmtId="0" fontId="18" fillId="7" borderId="0" xfId="0" applyFont="1" applyFill="1" applyAlignment="1">
      <alignment horizontal="left" vertical="top"/>
    </xf>
    <xf numFmtId="0" fontId="18" fillId="4" borderId="3" xfId="0" applyFont="1" applyFill="1" applyBorder="1" applyAlignment="1">
      <alignment horizontal="left" vertical="top"/>
    </xf>
    <xf numFmtId="0" fontId="18" fillId="7" borderId="0" xfId="0" applyFont="1" applyFill="1" applyAlignment="1">
      <alignment horizontal="left" vertical="top" wrapText="1"/>
    </xf>
    <xf numFmtId="0" fontId="18" fillId="7" borderId="0" xfId="0" applyFont="1" applyFill="1" applyAlignment="1">
      <alignment horizontal="left" vertical="top" wrapText="1"/>
    </xf>
    <xf numFmtId="0" fontId="18" fillId="7" borderId="0" xfId="0" applyFont="1" applyFill="1" applyAlignment="1">
      <alignment horizontal="left" vertical="top"/>
    </xf>
    <xf numFmtId="0" fontId="18" fillId="7" borderId="0" xfId="0" applyFont="1" applyFill="1" applyAlignment="1">
      <alignment horizontal="left" vertical="top" wrapText="1"/>
    </xf>
    <xf numFmtId="0" fontId="33" fillId="4" borderId="0" xfId="0" applyFont="1" applyFill="1" applyAlignment="1">
      <alignment vertical="top"/>
    </xf>
    <xf numFmtId="0" fontId="18" fillId="4" borderId="0" xfId="0" applyFont="1" applyFill="1" applyAlignment="1">
      <alignment horizontal="right" vertical="top"/>
    </xf>
    <xf numFmtId="0" fontId="18" fillId="4" borderId="8" xfId="0" applyFont="1" applyFill="1" applyBorder="1" applyAlignment="1">
      <alignment horizontal="right" vertical="top"/>
    </xf>
    <xf numFmtId="0" fontId="18" fillId="4" borderId="0" xfId="0" applyFont="1" applyFill="1" applyAlignment="1">
      <alignment horizontal="right" vertical="top"/>
    </xf>
    <xf numFmtId="0" fontId="33" fillId="4" borderId="0" xfId="0" applyFont="1" applyFill="1" applyAlignment="1">
      <alignment horizontal="right" vertical="top"/>
    </xf>
    <xf numFmtId="0" fontId="26" fillId="7" borderId="0" xfId="0" applyFont="1" applyFill="1" applyAlignment="1">
      <alignment horizontal="right" vertical="top"/>
    </xf>
    <xf numFmtId="0" fontId="26" fillId="7" borderId="0" xfId="0" applyFont="1" applyFill="1" applyAlignment="1">
      <alignment horizontal="right" vertical="top" wrapText="1"/>
    </xf>
    <xf numFmtId="0" fontId="18" fillId="7" borderId="0" xfId="0" applyFont="1" applyFill="1" applyAlignment="1">
      <alignment horizontal="right" vertical="top"/>
    </xf>
    <xf numFmtId="0" fontId="18" fillId="7" borderId="0" xfId="0" applyFont="1" applyFill="1" applyAlignment="1">
      <alignment horizontal="right" vertical="top"/>
    </xf>
    <xf numFmtId="0" fontId="18" fillId="4" borderId="5" xfId="0" applyFont="1" applyFill="1" applyBorder="1" applyAlignment="1">
      <alignment horizontal="right" vertical="top"/>
    </xf>
    <xf numFmtId="0" fontId="18" fillId="0" borderId="0" xfId="0" applyFont="1" applyAlignment="1">
      <alignment horizontal="right" vertical="top"/>
    </xf>
    <xf numFmtId="0" fontId="26" fillId="7" borderId="0" xfId="0" applyFont="1" applyFill="1" applyAlignment="1">
      <alignment horizontal="right" vertical="top"/>
    </xf>
    <xf numFmtId="0" fontId="26" fillId="7" borderId="0" xfId="0" applyFont="1" applyFill="1" applyAlignment="1">
      <alignment horizontal="right" vertical="top" wrapText="1"/>
    </xf>
    <xf numFmtId="0" fontId="18" fillId="7" borderId="7" xfId="0" applyFont="1" applyFill="1" applyBorder="1" applyAlignment="1">
      <alignment horizontal="right" vertical="top"/>
    </xf>
    <xf numFmtId="0" fontId="18" fillId="7" borderId="0" xfId="0" applyFont="1" applyFill="1" applyAlignment="1">
      <alignment horizontal="left" vertical="top"/>
    </xf>
    <xf numFmtId="0" fontId="18" fillId="7" borderId="0" xfId="0" applyFont="1" applyFill="1" applyAlignment="1">
      <alignment horizontal="left" vertical="top" wrapText="1"/>
    </xf>
    <xf numFmtId="0" fontId="34" fillId="7" borderId="7" xfId="0" applyFont="1" applyFill="1" applyBorder="1" applyAlignment="1">
      <alignment horizontal="right" vertical="top" wrapText="1"/>
    </xf>
    <xf numFmtId="0" fontId="35" fillId="7" borderId="7" xfId="0" applyFont="1" applyFill="1" applyBorder="1" applyAlignment="1">
      <alignment horizontal="right" vertical="top"/>
    </xf>
    <xf numFmtId="0" fontId="36" fillId="7" borderId="7" xfId="0" applyFont="1" applyFill="1" applyBorder="1" applyAlignment="1">
      <alignment horizontal="right" vertical="top"/>
    </xf>
    <xf numFmtId="0" fontId="18" fillId="7" borderId="7" xfId="0" applyFont="1" applyFill="1" applyBorder="1" applyAlignment="1">
      <alignment horizontal="left" vertical="top"/>
    </xf>
    <xf numFmtId="0" fontId="18" fillId="7" borderId="0" xfId="0" applyFont="1" applyFill="1" applyAlignment="1">
      <alignment vertical="top"/>
    </xf>
    <xf numFmtId="0" fontId="25" fillId="8" borderId="0" xfId="0" applyFont="1" applyFill="1" applyAlignment="1">
      <alignment horizontal="center" vertical="top" wrapText="1"/>
    </xf>
    <xf numFmtId="0" fontId="25" fillId="8" borderId="0" xfId="0" applyFont="1" applyFill="1" applyAlignment="1">
      <alignment vertical="top" wrapText="1"/>
    </xf>
    <xf numFmtId="0" fontId="18" fillId="8" borderId="0" xfId="0" applyFont="1" applyFill="1" applyAlignment="1">
      <alignment vertical="top" wrapText="1"/>
    </xf>
    <xf numFmtId="0" fontId="18" fillId="8" borderId="0" xfId="0" applyFont="1" applyFill="1" applyAlignment="1">
      <alignment vertical="top" wrapText="1"/>
    </xf>
    <xf numFmtId="0" fontId="22" fillId="8" borderId="0" xfId="0" applyFont="1" applyFill="1" applyAlignment="1">
      <alignment vertical="top" wrapText="1"/>
    </xf>
    <xf numFmtId="0" fontId="18" fillId="8" borderId="13" xfId="0" applyFont="1" applyFill="1" applyBorder="1"/>
    <xf numFmtId="0" fontId="18" fillId="8" borderId="14" xfId="0" applyFont="1" applyFill="1" applyBorder="1"/>
    <xf numFmtId="0" fontId="30" fillId="8" borderId="13" xfId="0" applyFont="1" applyFill="1" applyBorder="1" applyAlignment="1">
      <alignment horizontal="center" vertical="center"/>
    </xf>
    <xf numFmtId="0" fontId="30" fillId="8" borderId="14" xfId="0" applyFont="1" applyFill="1" applyBorder="1" applyAlignment="1">
      <alignment horizontal="center" vertical="center"/>
    </xf>
    <xf numFmtId="0" fontId="32" fillId="8" borderId="0" xfId="0" applyFont="1" applyFill="1" applyAlignment="1">
      <alignment vertical="center" wrapText="1"/>
    </xf>
    <xf numFmtId="0" fontId="28" fillId="8" borderId="0" xfId="0" applyFont="1" applyFill="1" applyAlignment="1">
      <alignment horizontal="center" vertical="center" wrapText="1"/>
    </xf>
    <xf numFmtId="0" fontId="18" fillId="8" borderId="15" xfId="0" applyFont="1" applyFill="1" applyBorder="1"/>
    <xf numFmtId="0" fontId="32" fillId="8" borderId="1" xfId="0" applyFont="1" applyFill="1" applyBorder="1" applyAlignment="1">
      <alignment vertical="center" wrapText="1"/>
    </xf>
    <xf numFmtId="0" fontId="26" fillId="0" borderId="0" xfId="0" applyFont="1" applyAlignment="1">
      <alignment horizontal="center" vertical="top" wrapText="1"/>
    </xf>
    <xf numFmtId="0" fontId="26" fillId="0" borderId="0" xfId="0" applyFont="1" applyAlignment="1">
      <alignment horizontal="center" vertical="top" wrapText="1"/>
    </xf>
    <xf numFmtId="0" fontId="26" fillId="8" borderId="0" xfId="0" applyFont="1" applyFill="1" applyAlignment="1">
      <alignment horizontal="center" vertical="top" wrapText="1"/>
    </xf>
    <xf numFmtId="0" fontId="26" fillId="8" borderId="0" xfId="0" applyFont="1" applyFill="1" applyAlignment="1">
      <alignment vertical="top" wrapText="1"/>
    </xf>
    <xf numFmtId="0" fontId="30" fillId="8" borderId="0" xfId="0" applyFont="1" applyFill="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8" fillId="0" borderId="0" xfId="0" applyFont="1" applyAlignment="1">
      <alignment horizontal="center"/>
    </xf>
    <xf numFmtId="0" fontId="32" fillId="8" borderId="16" xfId="0" applyFont="1" applyFill="1" applyBorder="1" applyAlignment="1">
      <alignment vertical="center" wrapText="1"/>
    </xf>
    <xf numFmtId="0" fontId="30" fillId="10" borderId="11" xfId="0" applyFont="1" applyFill="1" applyBorder="1" applyAlignment="1">
      <alignment horizontal="center" vertical="center"/>
    </xf>
    <xf numFmtId="0" fontId="30" fillId="10" borderId="7" xfId="0" applyFont="1" applyFill="1" applyBorder="1" applyAlignment="1">
      <alignment horizontal="center" vertical="center"/>
    </xf>
    <xf numFmtId="0" fontId="30" fillId="10" borderId="12" xfId="0" applyFont="1" applyFill="1" applyBorder="1" applyAlignment="1">
      <alignment horizontal="center" vertical="center"/>
    </xf>
    <xf numFmtId="0" fontId="30" fillId="10" borderId="13" xfId="0" applyFont="1" applyFill="1" applyBorder="1" applyAlignment="1">
      <alignment horizontal="center" vertical="center"/>
    </xf>
    <xf numFmtId="0" fontId="31" fillId="10" borderId="1" xfId="0" applyFont="1" applyFill="1" applyBorder="1" applyAlignment="1">
      <alignment horizontal="center" vertical="center" wrapText="1"/>
    </xf>
    <xf numFmtId="0" fontId="30" fillId="10" borderId="14" xfId="0" applyFont="1" applyFill="1" applyBorder="1" applyAlignment="1">
      <alignment horizontal="center" vertical="center"/>
    </xf>
    <xf numFmtId="0" fontId="30" fillId="10" borderId="0" xfId="0" applyFont="1" applyFill="1" applyAlignment="1">
      <alignment horizontal="center" vertical="center"/>
    </xf>
    <xf numFmtId="0" fontId="18" fillId="10" borderId="0" xfId="0" applyFont="1" applyFill="1"/>
    <xf numFmtId="164" fontId="32" fillId="10" borderId="0" xfId="0" applyNumberFormat="1" applyFont="1" applyFill="1" applyAlignment="1">
      <alignment horizontal="right" vertical="center" wrapText="1"/>
    </xf>
    <xf numFmtId="164" fontId="32" fillId="10" borderId="9" xfId="0" applyNumberFormat="1" applyFont="1" applyFill="1" applyBorder="1" applyAlignment="1">
      <alignment horizontal="right" vertical="center" wrapText="1"/>
    </xf>
    <xf numFmtId="0" fontId="18" fillId="10" borderId="13" xfId="0" applyFont="1" applyFill="1" applyBorder="1" applyAlignment="1">
      <alignment horizontal="right"/>
    </xf>
    <xf numFmtId="0" fontId="18" fillId="10" borderId="14" xfId="0" applyFont="1" applyFill="1" applyBorder="1"/>
    <xf numFmtId="0" fontId="18" fillId="10" borderId="15" xfId="0" applyFont="1" applyFill="1" applyBorder="1" applyAlignment="1">
      <alignment horizontal="right"/>
    </xf>
    <xf numFmtId="0" fontId="18" fillId="10" borderId="1" xfId="0" applyFont="1" applyFill="1" applyBorder="1"/>
    <xf numFmtId="0" fontId="18" fillId="10" borderId="16" xfId="0" applyFont="1" applyFill="1" applyBorder="1"/>
    <xf numFmtId="0" fontId="18" fillId="10" borderId="11" xfId="0" applyFont="1" applyFill="1" applyBorder="1"/>
    <xf numFmtId="0" fontId="18" fillId="10" borderId="7" xfId="0" applyFont="1" applyFill="1" applyBorder="1"/>
    <xf numFmtId="0" fontId="18" fillId="10" borderId="7" xfId="0" applyFont="1" applyFill="1" applyBorder="1" applyAlignment="1">
      <alignment horizontal="center"/>
    </xf>
    <xf numFmtId="0" fontId="18" fillId="10" borderId="12" xfId="0" applyFont="1" applyFill="1" applyBorder="1"/>
    <xf numFmtId="0" fontId="18" fillId="10" borderId="13" xfId="0" applyFont="1" applyFill="1" applyBorder="1"/>
    <xf numFmtId="0" fontId="18" fillId="10" borderId="15" xfId="0" applyFont="1" applyFill="1" applyBorder="1"/>
    <xf numFmtId="0" fontId="30" fillId="10" borderId="1" xfId="0" applyFont="1" applyFill="1" applyBorder="1" applyAlignment="1">
      <alignment horizontal="left" vertical="center"/>
    </xf>
    <xf numFmtId="0" fontId="30" fillId="10" borderId="1" xfId="0" applyFont="1" applyFill="1" applyBorder="1" applyAlignment="1">
      <alignment horizontal="center" vertical="center"/>
    </xf>
    <xf numFmtId="0" fontId="31" fillId="8" borderId="0" xfId="0" applyFont="1" applyFill="1" applyAlignment="1">
      <alignment horizontal="center" vertical="center" wrapText="1"/>
    </xf>
    <xf numFmtId="0" fontId="18" fillId="8" borderId="0" xfId="0" applyFont="1" applyFill="1"/>
    <xf numFmtId="0" fontId="31" fillId="8" borderId="0" xfId="0" applyFont="1" applyFill="1" applyAlignment="1">
      <alignment horizontal="center" vertical="center"/>
    </xf>
    <xf numFmtId="0" fontId="31" fillId="8" borderId="1" xfId="0" applyFont="1" applyFill="1" applyBorder="1" applyAlignment="1">
      <alignment horizontal="center" vertical="center" wrapText="1"/>
    </xf>
    <xf numFmtId="164" fontId="32" fillId="8" borderId="0" xfId="0" applyNumberFormat="1" applyFont="1" applyFill="1" applyAlignment="1">
      <alignment wrapText="1"/>
    </xf>
    <xf numFmtId="164" fontId="32" fillId="8" borderId="9" xfId="0" applyNumberFormat="1" applyFont="1" applyFill="1" applyBorder="1" applyAlignment="1">
      <alignment wrapText="1"/>
    </xf>
    <xf numFmtId="0" fontId="18" fillId="8" borderId="10" xfId="0" applyFont="1" applyFill="1" applyBorder="1" applyAlignment="1">
      <alignment vertical="center" wrapText="1"/>
    </xf>
    <xf numFmtId="0" fontId="18" fillId="0" borderId="0" xfId="0" applyFont="1" applyAlignment="1" applyProtection="1">
      <alignment horizontal="left" vertical="top" wrapText="1"/>
    </xf>
    <xf numFmtId="0" fontId="9" fillId="0" borderId="0" xfId="0" applyFont="1" applyAlignment="1" applyProtection="1">
      <alignment vertical="center" wrapText="1"/>
    </xf>
    <xf numFmtId="0" fontId="42" fillId="0" borderId="0" xfId="4" applyAlignment="1">
      <alignment vertical="center"/>
    </xf>
    <xf numFmtId="0" fontId="43" fillId="0" borderId="0" xfId="0" applyFont="1" applyAlignment="1" applyProtection="1">
      <alignment vertical="top" wrapText="1"/>
    </xf>
    <xf numFmtId="0" fontId="44" fillId="0" borderId="0" xfId="0" applyFont="1" applyAlignment="1" applyProtection="1">
      <alignment vertical="top" wrapText="1"/>
    </xf>
    <xf numFmtId="0" fontId="18" fillId="0" borderId="0" xfId="0" quotePrefix="1" applyFont="1" applyAlignment="1">
      <alignment vertical="top" wrapText="1"/>
    </xf>
    <xf numFmtId="0" fontId="42" fillId="0" borderId="0" xfId="4" applyAlignment="1" applyProtection="1">
      <alignment vertical="center"/>
    </xf>
    <xf numFmtId="0" fontId="44" fillId="0" borderId="10" xfId="0" applyFont="1" applyBorder="1" applyAlignment="1" applyProtection="1">
      <alignment vertical="top" wrapText="1"/>
    </xf>
    <xf numFmtId="0" fontId="18" fillId="0" borderId="0" xfId="0" applyFont="1" applyAlignment="1" applyProtection="1">
      <alignment vertical="top" wrapText="1"/>
    </xf>
    <xf numFmtId="0" fontId="18" fillId="7" borderId="0" xfId="0" applyFont="1" applyFill="1" applyAlignment="1">
      <alignment horizontal="left" vertical="top"/>
    </xf>
    <xf numFmtId="0" fontId="18" fillId="7" borderId="0" xfId="0" applyFont="1" applyFill="1" applyAlignment="1">
      <alignment horizontal="left" vertical="top" wrapText="1"/>
    </xf>
    <xf numFmtId="0" fontId="18" fillId="4" borderId="7" xfId="0" applyFont="1" applyFill="1" applyBorder="1" applyAlignment="1">
      <alignment horizontal="left" vertical="top" wrapText="1"/>
    </xf>
    <xf numFmtId="0" fontId="18" fillId="7" borderId="7" xfId="0" applyFont="1" applyFill="1" applyBorder="1" applyAlignment="1">
      <alignment horizontal="left" vertical="top"/>
    </xf>
    <xf numFmtId="0" fontId="37" fillId="9" borderId="11" xfId="0" applyFont="1" applyFill="1" applyBorder="1" applyAlignment="1">
      <alignment horizontal="center" vertical="top"/>
    </xf>
    <xf numFmtId="0" fontId="37" fillId="9" borderId="7" xfId="0" applyFont="1" applyFill="1" applyBorder="1" applyAlignment="1">
      <alignment horizontal="center" vertical="top"/>
    </xf>
    <xf numFmtId="0" fontId="37" fillId="9" borderId="12" xfId="0" applyFont="1" applyFill="1" applyBorder="1" applyAlignment="1">
      <alignment horizontal="center" vertical="top"/>
    </xf>
    <xf numFmtId="0" fontId="37" fillId="9" borderId="15" xfId="0" applyFont="1" applyFill="1" applyBorder="1" applyAlignment="1">
      <alignment horizontal="center" vertical="top"/>
    </xf>
    <xf numFmtId="0" fontId="37" fillId="9" borderId="1" xfId="0" applyFont="1" applyFill="1" applyBorder="1" applyAlignment="1">
      <alignment horizontal="center" vertical="top"/>
    </xf>
    <xf numFmtId="0" fontId="37" fillId="9" borderId="16" xfId="0" applyFont="1" applyFill="1" applyBorder="1" applyAlignment="1">
      <alignment horizontal="center" vertical="top"/>
    </xf>
    <xf numFmtId="0" fontId="38" fillId="4" borderId="0" xfId="0" applyFont="1" applyFill="1" applyAlignment="1">
      <alignment horizontal="center" vertical="top"/>
    </xf>
    <xf numFmtId="0" fontId="34" fillId="7" borderId="7" xfId="0" applyFont="1" applyFill="1" applyBorder="1" applyAlignment="1">
      <alignment horizontal="right" vertical="top" wrapText="1"/>
    </xf>
    <xf numFmtId="0" fontId="34" fillId="7" borderId="0" xfId="0" applyFont="1" applyFill="1" applyAlignment="1">
      <alignment horizontal="right" vertical="top" wrapText="1"/>
    </xf>
    <xf numFmtId="0" fontId="18" fillId="7" borderId="7" xfId="0" applyFont="1" applyFill="1" applyBorder="1" applyAlignment="1">
      <alignment horizontal="left" vertical="top" wrapText="1"/>
    </xf>
    <xf numFmtId="0" fontId="26" fillId="8" borderId="19" xfId="0" applyFont="1" applyFill="1" applyBorder="1" applyAlignment="1">
      <alignment horizontal="center" vertical="center" wrapText="1"/>
    </xf>
    <xf numFmtId="0" fontId="26" fillId="8" borderId="20" xfId="0" applyFont="1" applyFill="1" applyBorder="1" applyAlignment="1">
      <alignment horizontal="center" vertical="center" wrapText="1"/>
    </xf>
    <xf numFmtId="0" fontId="26" fillId="8" borderId="21" xfId="0" applyFont="1" applyFill="1" applyBorder="1" applyAlignment="1">
      <alignment horizontal="center" vertical="center" wrapText="1"/>
    </xf>
    <xf numFmtId="0" fontId="5" fillId="0" borderId="0" xfId="0" applyFont="1" applyAlignment="1">
      <alignment horizontal="left"/>
    </xf>
    <xf numFmtId="0" fontId="7" fillId="0" borderId="0" xfId="0" applyFont="1" applyAlignment="1">
      <alignment horizontal="left" vertical="center" wrapText="1"/>
    </xf>
    <xf numFmtId="0" fontId="31" fillId="2" borderId="0" xfId="0" applyFont="1" applyFill="1" applyAlignment="1">
      <alignment horizontal="center" vertical="center"/>
    </xf>
    <xf numFmtId="0" fontId="29" fillId="2" borderId="13" xfId="0" applyFont="1" applyFill="1" applyBorder="1" applyAlignment="1">
      <alignment horizontal="center"/>
    </xf>
    <xf numFmtId="0" fontId="29" fillId="2" borderId="0" xfId="0" applyFont="1" applyFill="1" applyAlignment="1">
      <alignment horizontal="center"/>
    </xf>
    <xf numFmtId="0" fontId="29" fillId="2" borderId="14" xfId="0" applyFont="1" applyFill="1" applyBorder="1" applyAlignment="1">
      <alignment horizontal="center"/>
    </xf>
    <xf numFmtId="0" fontId="39" fillId="10" borderId="0" xfId="0" applyFont="1" applyFill="1" applyAlignment="1">
      <alignment horizontal="center" vertical="center"/>
    </xf>
    <xf numFmtId="0" fontId="30" fillId="10" borderId="0" xfId="0" applyFont="1" applyFill="1" applyAlignment="1">
      <alignment horizontal="center" vertical="center"/>
    </xf>
    <xf numFmtId="0" fontId="18" fillId="8" borderId="0" xfId="0" applyFont="1" applyFill="1" applyAlignment="1" applyProtection="1">
      <alignment vertical="top" wrapText="1"/>
    </xf>
  </cellXfs>
  <cellStyles count="5">
    <cellStyle name="Hipervínculo" xfId="4" builtinId="8"/>
    <cellStyle name="Millares 2" xfId="1"/>
    <cellStyle name="Normal" xfId="0" builtinId="0"/>
    <cellStyle name="Normal 2"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liana.robles/Downloads/DFOE-ST-0070%20(XXXXX-2017)%20Anexo-2%20Cuestionario-General_Traba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ara-responder"/>
      <sheetName val="Por-tema"/>
      <sheetName val="Resultados"/>
    </sheetNames>
    <sheetDataSet>
      <sheetData sheetId="0"/>
      <sheetData sheetId="1">
        <row r="4">
          <cell r="C4" t="str">
            <v>(DIGITE AQUÍ EL NOMBRE DE LA ENTIDAD)</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jp.go.cr/Home/RedTransparenci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536"/>
  <sheetViews>
    <sheetView zoomScaleNormal="100" zoomScalePageLayoutView="125" workbookViewId="0">
      <selection activeCell="C8" sqref="C8:H8"/>
    </sheetView>
  </sheetViews>
  <sheetFormatPr baseColWidth="10" defaultColWidth="0" defaultRowHeight="12.75" zeroHeight="1" x14ac:dyDescent="0.2"/>
  <cols>
    <col min="1" max="2" width="4.28515625" style="112" customWidth="1"/>
    <col min="3" max="3" width="24.85546875" style="162" customWidth="1"/>
    <col min="4" max="4" width="1.28515625" style="162" customWidth="1"/>
    <col min="5" max="5" width="4.28515625" style="112" customWidth="1"/>
    <col min="6" max="6" width="3.85546875" style="133" customWidth="1"/>
    <col min="7" max="7" width="5.42578125" style="133" customWidth="1"/>
    <col min="8" max="8" width="91.42578125" style="112" customWidth="1"/>
    <col min="9" max="10" width="4.28515625" style="112" customWidth="1"/>
    <col min="11" max="11" width="11.42578125" style="112" hidden="1" customWidth="1"/>
    <col min="12" max="16384" width="11.42578125" style="112" hidden="1"/>
  </cols>
  <sheetData>
    <row r="1" spans="1:10" ht="13.5" thickBot="1" x14ac:dyDescent="0.25">
      <c r="A1" s="110"/>
      <c r="B1" s="110"/>
      <c r="C1" s="153"/>
      <c r="D1" s="153"/>
      <c r="E1" s="110"/>
      <c r="F1" s="111"/>
      <c r="G1" s="111"/>
      <c r="H1" s="110"/>
      <c r="I1" s="110"/>
      <c r="J1" s="110"/>
    </row>
    <row r="2" spans="1:10" x14ac:dyDescent="0.2">
      <c r="A2" s="110"/>
      <c r="B2" s="113"/>
      <c r="C2" s="154"/>
      <c r="D2" s="154"/>
      <c r="E2" s="114"/>
      <c r="F2" s="115"/>
      <c r="G2" s="115"/>
      <c r="H2" s="114"/>
      <c r="I2" s="116"/>
      <c r="J2" s="110"/>
    </row>
    <row r="3" spans="1:10" x14ac:dyDescent="0.2">
      <c r="A3" s="110"/>
      <c r="B3" s="117"/>
      <c r="C3" s="155"/>
      <c r="D3" s="155"/>
      <c r="E3" s="152"/>
      <c r="F3" s="152"/>
      <c r="G3" s="152"/>
      <c r="H3" s="152"/>
      <c r="I3" s="118"/>
      <c r="J3" s="110"/>
    </row>
    <row r="4" spans="1:10" ht="15.75" customHeight="1" x14ac:dyDescent="0.2">
      <c r="A4" s="110"/>
      <c r="B4" s="117"/>
      <c r="C4" s="238" t="s">
        <v>465</v>
      </c>
      <c r="D4" s="239"/>
      <c r="E4" s="239"/>
      <c r="F4" s="239"/>
      <c r="G4" s="239"/>
      <c r="H4" s="240"/>
      <c r="I4" s="118"/>
      <c r="J4" s="110"/>
    </row>
    <row r="5" spans="1:10" ht="15.75" customHeight="1" x14ac:dyDescent="0.2">
      <c r="A5" s="110"/>
      <c r="B5" s="117"/>
      <c r="C5" s="241" t="s">
        <v>466</v>
      </c>
      <c r="D5" s="242"/>
      <c r="E5" s="242"/>
      <c r="F5" s="242"/>
      <c r="G5" s="242"/>
      <c r="H5" s="243"/>
      <c r="I5" s="118"/>
      <c r="J5" s="110"/>
    </row>
    <row r="6" spans="1:10" x14ac:dyDescent="0.2">
      <c r="A6" s="110"/>
      <c r="B6" s="117"/>
      <c r="C6" s="156"/>
      <c r="D6" s="156"/>
      <c r="E6" s="142"/>
      <c r="F6" s="142"/>
      <c r="G6" s="142"/>
      <c r="H6" s="142"/>
      <c r="I6" s="118"/>
      <c r="J6" s="110"/>
    </row>
    <row r="7" spans="1:10" x14ac:dyDescent="0.2">
      <c r="A7" s="110"/>
      <c r="B7" s="117"/>
      <c r="C7" s="155"/>
      <c r="D7" s="155"/>
      <c r="E7" s="119"/>
      <c r="F7" s="144"/>
      <c r="G7" s="144"/>
      <c r="H7" s="119"/>
      <c r="I7" s="118"/>
      <c r="J7" s="110"/>
    </row>
    <row r="8" spans="1:10" ht="15.75" x14ac:dyDescent="0.2">
      <c r="A8" s="110"/>
      <c r="B8" s="117"/>
      <c r="C8" s="244" t="s">
        <v>443</v>
      </c>
      <c r="D8" s="244"/>
      <c r="E8" s="244"/>
      <c r="F8" s="244"/>
      <c r="G8" s="244"/>
      <c r="H8" s="244"/>
      <c r="I8" s="118"/>
      <c r="J8" s="110"/>
    </row>
    <row r="9" spans="1:10" x14ac:dyDescent="0.2">
      <c r="A9" s="110"/>
      <c r="B9" s="117"/>
      <c r="C9" s="156"/>
      <c r="D9" s="156"/>
      <c r="E9" s="142"/>
      <c r="F9" s="142"/>
      <c r="G9" s="142"/>
      <c r="H9" s="142"/>
      <c r="I9" s="118"/>
      <c r="J9" s="110"/>
    </row>
    <row r="10" spans="1:10" x14ac:dyDescent="0.2">
      <c r="A10" s="110"/>
      <c r="B10" s="117"/>
      <c r="C10" s="160"/>
      <c r="D10" s="160"/>
      <c r="E10" s="119"/>
      <c r="F10" s="144"/>
      <c r="G10" s="144"/>
      <c r="H10" s="119"/>
      <c r="I10" s="118"/>
      <c r="J10" s="110"/>
    </row>
    <row r="11" spans="1:10" ht="44.1" customHeight="1" x14ac:dyDescent="0.2">
      <c r="A11" s="110"/>
      <c r="B11" s="117"/>
      <c r="C11" s="168" t="s">
        <v>419</v>
      </c>
      <c r="D11" s="169"/>
      <c r="E11" s="236" t="s">
        <v>467</v>
      </c>
      <c r="F11" s="236"/>
      <c r="G11" s="236"/>
      <c r="H11" s="236"/>
      <c r="I11" s="118"/>
      <c r="J11" s="110"/>
    </row>
    <row r="12" spans="1:10" x14ac:dyDescent="0.2">
      <c r="A12" s="110"/>
      <c r="B12" s="117"/>
      <c r="C12" s="158"/>
      <c r="D12" s="157"/>
      <c r="E12" s="144"/>
      <c r="F12" s="144"/>
      <c r="G12" s="144"/>
      <c r="H12" s="144"/>
      <c r="I12" s="118"/>
      <c r="J12" s="110"/>
    </row>
    <row r="13" spans="1:10" x14ac:dyDescent="0.2">
      <c r="A13" s="110"/>
      <c r="B13" s="117"/>
      <c r="C13" s="158"/>
      <c r="D13" s="157"/>
      <c r="E13" s="144"/>
      <c r="F13" s="144"/>
      <c r="G13" s="144"/>
      <c r="H13" s="144"/>
      <c r="I13" s="118"/>
      <c r="J13" s="110"/>
    </row>
    <row r="14" spans="1:10" ht="12.75" customHeight="1" x14ac:dyDescent="0.2">
      <c r="A14" s="110"/>
      <c r="B14" s="117"/>
      <c r="C14" s="168" t="s">
        <v>420</v>
      </c>
      <c r="D14" s="169"/>
      <c r="E14" s="236" t="s">
        <v>426</v>
      </c>
      <c r="F14" s="236"/>
      <c r="G14" s="236"/>
      <c r="H14" s="236"/>
      <c r="I14" s="118"/>
      <c r="J14" s="110"/>
    </row>
    <row r="15" spans="1:10" x14ac:dyDescent="0.2">
      <c r="A15" s="110"/>
      <c r="B15" s="117"/>
      <c r="C15" s="158"/>
      <c r="D15" s="163"/>
      <c r="E15" s="148"/>
      <c r="F15" s="148"/>
      <c r="G15" s="148"/>
      <c r="H15" s="148"/>
      <c r="I15" s="118"/>
      <c r="J15" s="110"/>
    </row>
    <row r="16" spans="1:10" ht="12.75" customHeight="1" x14ac:dyDescent="0.2">
      <c r="A16" s="120"/>
      <c r="B16" s="121"/>
      <c r="C16" s="158"/>
      <c r="D16" s="163"/>
      <c r="E16" s="150" t="s">
        <v>0</v>
      </c>
      <c r="F16" s="235" t="s">
        <v>427</v>
      </c>
      <c r="G16" s="235"/>
      <c r="H16" s="235"/>
      <c r="I16" s="122"/>
      <c r="J16" s="120"/>
    </row>
    <row r="17" spans="1:10" ht="12.75" customHeight="1" x14ac:dyDescent="0.2">
      <c r="A17" s="120"/>
      <c r="B17" s="121"/>
      <c r="C17" s="158"/>
      <c r="D17" s="163"/>
      <c r="E17" s="150" t="s">
        <v>2</v>
      </c>
      <c r="F17" s="235" t="s">
        <v>428</v>
      </c>
      <c r="G17" s="235"/>
      <c r="H17" s="235"/>
      <c r="I17" s="122"/>
      <c r="J17" s="120"/>
    </row>
    <row r="18" spans="1:10" x14ac:dyDescent="0.2">
      <c r="A18" s="120"/>
      <c r="B18" s="121"/>
      <c r="C18" s="158"/>
      <c r="D18" s="163"/>
      <c r="E18" s="146"/>
      <c r="F18" s="148"/>
      <c r="G18" s="148"/>
      <c r="H18" s="148"/>
      <c r="I18" s="122"/>
      <c r="J18" s="120"/>
    </row>
    <row r="19" spans="1:10" ht="26.25" customHeight="1" x14ac:dyDescent="0.2">
      <c r="A19" s="110"/>
      <c r="B19" s="117"/>
      <c r="C19" s="158"/>
      <c r="D19" s="163"/>
      <c r="E19" s="235" t="s">
        <v>442</v>
      </c>
      <c r="F19" s="235"/>
      <c r="G19" s="235"/>
      <c r="H19" s="235"/>
      <c r="I19" s="118"/>
      <c r="J19" s="110"/>
    </row>
    <row r="20" spans="1:10" x14ac:dyDescent="0.2">
      <c r="A20" s="120"/>
      <c r="B20" s="121"/>
      <c r="C20" s="158"/>
      <c r="D20" s="157"/>
      <c r="E20" s="143"/>
      <c r="F20" s="143"/>
      <c r="G20" s="143"/>
      <c r="H20" s="143"/>
      <c r="I20" s="122"/>
      <c r="J20" s="120"/>
    </row>
    <row r="21" spans="1:10" x14ac:dyDescent="0.2">
      <c r="A21" s="110"/>
      <c r="B21" s="117"/>
      <c r="C21" s="158"/>
      <c r="D21" s="157"/>
      <c r="E21" s="144"/>
      <c r="F21" s="144"/>
      <c r="G21" s="144"/>
      <c r="H21" s="144"/>
      <c r="I21" s="118"/>
      <c r="J21" s="110"/>
    </row>
    <row r="22" spans="1:10" ht="52.5" customHeight="1" x14ac:dyDescent="0.2">
      <c r="A22" s="110"/>
      <c r="B22" s="117"/>
      <c r="C22" s="168" t="s">
        <v>421</v>
      </c>
      <c r="D22" s="170"/>
      <c r="E22" s="236" t="s">
        <v>444</v>
      </c>
      <c r="F22" s="236"/>
      <c r="G22" s="236"/>
      <c r="H22" s="236"/>
      <c r="I22" s="118"/>
      <c r="J22" s="110"/>
    </row>
    <row r="23" spans="1:10" s="133" customFormat="1" x14ac:dyDescent="0.2">
      <c r="A23" s="111"/>
      <c r="B23" s="145"/>
      <c r="C23" s="158"/>
      <c r="D23" s="163"/>
      <c r="E23" s="146"/>
      <c r="F23" s="146"/>
      <c r="G23" s="146"/>
      <c r="H23" s="146"/>
      <c r="I23" s="147"/>
      <c r="J23" s="111"/>
    </row>
    <row r="24" spans="1:10" x14ac:dyDescent="0.2">
      <c r="A24" s="110"/>
      <c r="B24" s="117"/>
      <c r="C24" s="158"/>
      <c r="D24" s="163"/>
      <c r="E24" s="150" t="s">
        <v>0</v>
      </c>
      <c r="F24" s="234" t="s">
        <v>1</v>
      </c>
      <c r="G24" s="234"/>
      <c r="H24" s="234"/>
      <c r="I24" s="118"/>
      <c r="J24" s="110"/>
    </row>
    <row r="25" spans="1:10" s="133" customFormat="1" x14ac:dyDescent="0.2">
      <c r="A25" s="111"/>
      <c r="B25" s="145"/>
      <c r="C25" s="158"/>
      <c r="D25" s="163"/>
      <c r="E25" s="150" t="s">
        <v>2</v>
      </c>
      <c r="F25" s="234" t="s">
        <v>452</v>
      </c>
      <c r="G25" s="234"/>
      <c r="H25" s="234"/>
      <c r="I25" s="147"/>
      <c r="J25" s="111"/>
    </row>
    <row r="26" spans="1:10" s="133" customFormat="1" x14ac:dyDescent="0.2">
      <c r="A26" s="111"/>
      <c r="B26" s="145"/>
      <c r="C26" s="158"/>
      <c r="D26" s="163"/>
      <c r="E26" s="150" t="s">
        <v>3</v>
      </c>
      <c r="F26" s="234" t="s">
        <v>4</v>
      </c>
      <c r="G26" s="234"/>
      <c r="H26" s="234"/>
      <c r="I26" s="147"/>
      <c r="J26" s="111"/>
    </row>
    <row r="27" spans="1:10" s="133" customFormat="1" x14ac:dyDescent="0.2">
      <c r="A27" s="111"/>
      <c r="B27" s="145"/>
      <c r="C27" s="158"/>
      <c r="D27" s="163"/>
      <c r="E27" s="150" t="s">
        <v>5</v>
      </c>
      <c r="F27" s="234" t="s">
        <v>6</v>
      </c>
      <c r="G27" s="234"/>
      <c r="H27" s="234"/>
      <c r="I27" s="147"/>
      <c r="J27" s="111"/>
    </row>
    <row r="28" spans="1:10" s="133" customFormat="1" x14ac:dyDescent="0.2">
      <c r="A28" s="111"/>
      <c r="B28" s="145"/>
      <c r="C28" s="158"/>
      <c r="D28" s="163"/>
      <c r="E28" s="150" t="s">
        <v>7</v>
      </c>
      <c r="F28" s="234" t="s">
        <v>8</v>
      </c>
      <c r="G28" s="234"/>
      <c r="H28" s="234"/>
      <c r="I28" s="147"/>
      <c r="J28" s="111"/>
    </row>
    <row r="29" spans="1:10" s="133" customFormat="1" x14ac:dyDescent="0.2">
      <c r="A29" s="111"/>
      <c r="B29" s="145"/>
      <c r="C29" s="158"/>
      <c r="D29" s="163"/>
      <c r="E29" s="150" t="s">
        <v>9</v>
      </c>
      <c r="F29" s="234" t="s">
        <v>456</v>
      </c>
      <c r="G29" s="234"/>
      <c r="H29" s="234"/>
      <c r="I29" s="147"/>
      <c r="J29" s="111"/>
    </row>
    <row r="30" spans="1:10" s="133" customFormat="1" x14ac:dyDescent="0.2">
      <c r="A30" s="111"/>
      <c r="B30" s="145"/>
      <c r="C30" s="158"/>
      <c r="D30" s="163"/>
      <c r="E30" s="150" t="s">
        <v>10</v>
      </c>
      <c r="F30" s="234" t="s">
        <v>11</v>
      </c>
      <c r="G30" s="234"/>
      <c r="H30" s="234"/>
      <c r="I30" s="147"/>
      <c r="J30" s="111"/>
    </row>
    <row r="31" spans="1:10" s="133" customFormat="1" x14ac:dyDescent="0.2">
      <c r="A31" s="111"/>
      <c r="B31" s="145"/>
      <c r="C31" s="158"/>
      <c r="D31" s="157"/>
      <c r="E31" s="146"/>
      <c r="F31" s="146"/>
      <c r="G31" s="146"/>
      <c r="H31" s="146"/>
      <c r="I31" s="147"/>
      <c r="J31" s="111"/>
    </row>
    <row r="32" spans="1:10" x14ac:dyDescent="0.2">
      <c r="A32" s="110"/>
      <c r="B32" s="117"/>
      <c r="C32" s="158"/>
      <c r="D32" s="157"/>
      <c r="E32" s="144"/>
      <c r="F32" s="166"/>
      <c r="G32" s="166"/>
      <c r="H32" s="166"/>
      <c r="I32" s="118"/>
      <c r="J32" s="110"/>
    </row>
    <row r="33" spans="1:10" ht="12.75" customHeight="1" x14ac:dyDescent="0.2">
      <c r="A33" s="126"/>
      <c r="B33" s="127"/>
      <c r="C33" s="245" t="s">
        <v>429</v>
      </c>
      <c r="D33" s="171"/>
      <c r="E33" s="171" t="s">
        <v>0</v>
      </c>
      <c r="F33" s="237" t="s">
        <v>17</v>
      </c>
      <c r="G33" s="237"/>
      <c r="H33" s="237"/>
      <c r="I33" s="128"/>
      <c r="J33" s="126"/>
    </row>
    <row r="34" spans="1:10" ht="15" customHeight="1" x14ac:dyDescent="0.2">
      <c r="A34" s="126"/>
      <c r="B34" s="127"/>
      <c r="C34" s="246"/>
      <c r="D34" s="150"/>
      <c r="E34" s="150"/>
      <c r="F34" s="234"/>
      <c r="G34" s="234"/>
      <c r="H34" s="234"/>
      <c r="I34" s="128"/>
      <c r="J34" s="126"/>
    </row>
    <row r="35" spans="1:10" x14ac:dyDescent="0.2">
      <c r="A35" s="126"/>
      <c r="B35" s="127"/>
      <c r="C35" s="246"/>
      <c r="D35" s="150"/>
      <c r="E35" s="150" t="s">
        <v>2</v>
      </c>
      <c r="F35" s="234" t="s">
        <v>430</v>
      </c>
      <c r="G35" s="234"/>
      <c r="H35" s="234"/>
      <c r="I35" s="128"/>
      <c r="J35" s="126"/>
    </row>
    <row r="36" spans="1:10" x14ac:dyDescent="0.2">
      <c r="A36" s="126"/>
      <c r="B36" s="127"/>
      <c r="C36" s="164"/>
      <c r="D36" s="150"/>
      <c r="E36" s="150"/>
      <c r="F36" s="146"/>
      <c r="G36" s="146"/>
      <c r="H36" s="146"/>
      <c r="I36" s="128"/>
      <c r="J36" s="126"/>
    </row>
    <row r="37" spans="1:10" x14ac:dyDescent="0.2">
      <c r="A37" s="126"/>
      <c r="B37" s="127"/>
      <c r="C37" s="164"/>
      <c r="D37" s="150"/>
      <c r="E37" s="150" t="s">
        <v>3</v>
      </c>
      <c r="F37" s="234" t="s">
        <v>18</v>
      </c>
      <c r="G37" s="234"/>
      <c r="H37" s="234"/>
      <c r="I37" s="128"/>
      <c r="J37" s="126"/>
    </row>
    <row r="38" spans="1:10" x14ac:dyDescent="0.2">
      <c r="A38" s="126"/>
      <c r="B38" s="127"/>
      <c r="C38" s="164"/>
      <c r="D38" s="150"/>
      <c r="E38" s="150"/>
      <c r="F38" s="146" t="s">
        <v>12</v>
      </c>
      <c r="G38" s="234" t="s">
        <v>431</v>
      </c>
      <c r="H38" s="234"/>
      <c r="I38" s="128"/>
      <c r="J38" s="126"/>
    </row>
    <row r="39" spans="1:10" ht="30.75" customHeight="1" x14ac:dyDescent="0.2">
      <c r="A39" s="126"/>
      <c r="B39" s="127"/>
      <c r="C39" s="164"/>
      <c r="D39" s="150"/>
      <c r="E39" s="150"/>
      <c r="F39" s="146" t="s">
        <v>13</v>
      </c>
      <c r="G39" s="235" t="s">
        <v>433</v>
      </c>
      <c r="H39" s="235"/>
      <c r="I39" s="128"/>
      <c r="J39" s="126"/>
    </row>
    <row r="40" spans="1:10" ht="28.5" customHeight="1" x14ac:dyDescent="0.2">
      <c r="A40" s="126"/>
      <c r="B40" s="127"/>
      <c r="C40" s="164"/>
      <c r="D40" s="150"/>
      <c r="E40" s="150"/>
      <c r="F40" s="146"/>
      <c r="G40" s="167" t="s">
        <v>435</v>
      </c>
      <c r="H40" s="149" t="s">
        <v>434</v>
      </c>
      <c r="I40" s="128"/>
      <c r="J40" s="126"/>
    </row>
    <row r="41" spans="1:10" ht="28.5" customHeight="1" x14ac:dyDescent="0.2">
      <c r="A41" s="126"/>
      <c r="B41" s="127"/>
      <c r="C41" s="164"/>
      <c r="D41" s="150"/>
      <c r="E41" s="150"/>
      <c r="F41" s="146"/>
      <c r="G41" s="167" t="s">
        <v>435</v>
      </c>
      <c r="H41" s="149" t="s">
        <v>432</v>
      </c>
      <c r="I41" s="128"/>
      <c r="J41" s="126"/>
    </row>
    <row r="42" spans="1:10" ht="30" customHeight="1" x14ac:dyDescent="0.2">
      <c r="A42" s="126"/>
      <c r="B42" s="127"/>
      <c r="C42" s="164"/>
      <c r="D42" s="150"/>
      <c r="E42" s="150"/>
      <c r="F42" s="146"/>
      <c r="G42" s="167" t="s">
        <v>435</v>
      </c>
      <c r="H42" s="149" t="s">
        <v>445</v>
      </c>
      <c r="I42" s="128"/>
      <c r="J42" s="126"/>
    </row>
    <row r="43" spans="1:10" ht="30.95" customHeight="1" x14ac:dyDescent="0.2">
      <c r="A43" s="126"/>
      <c r="B43" s="127"/>
      <c r="C43" s="164"/>
      <c r="D43" s="150"/>
      <c r="E43" s="150"/>
      <c r="F43" s="146" t="s">
        <v>14</v>
      </c>
      <c r="G43" s="235" t="s">
        <v>19</v>
      </c>
      <c r="H43" s="235"/>
      <c r="I43" s="128"/>
      <c r="J43" s="126"/>
    </row>
    <row r="44" spans="1:10" x14ac:dyDescent="0.2">
      <c r="A44" s="126"/>
      <c r="B44" s="127"/>
      <c r="C44" s="164"/>
      <c r="D44" s="150"/>
      <c r="E44" s="150"/>
      <c r="F44" s="150"/>
      <c r="G44" s="150"/>
      <c r="H44" s="150"/>
      <c r="I44" s="128"/>
      <c r="J44" s="126"/>
    </row>
    <row r="45" spans="1:10" ht="28.5" customHeight="1" x14ac:dyDescent="0.2">
      <c r="A45" s="126"/>
      <c r="B45" s="127"/>
      <c r="C45" s="164"/>
      <c r="D45" s="160"/>
      <c r="E45" s="150" t="s">
        <v>5</v>
      </c>
      <c r="F45" s="235" t="s">
        <v>20</v>
      </c>
      <c r="G45" s="235"/>
      <c r="H45" s="235"/>
      <c r="I45" s="128"/>
      <c r="J45" s="126"/>
    </row>
    <row r="46" spans="1:10" s="133" customFormat="1" x14ac:dyDescent="0.2">
      <c r="A46" s="111"/>
      <c r="B46" s="145"/>
      <c r="C46" s="158"/>
      <c r="D46" s="157"/>
      <c r="E46" s="146"/>
      <c r="F46" s="146"/>
      <c r="G46" s="146"/>
      <c r="H46" s="146"/>
      <c r="I46" s="147"/>
      <c r="J46" s="111"/>
    </row>
    <row r="47" spans="1:10" s="133" customFormat="1" x14ac:dyDescent="0.2">
      <c r="A47" s="111"/>
      <c r="B47" s="145"/>
      <c r="C47" s="158"/>
      <c r="D47" s="157"/>
      <c r="E47" s="146"/>
      <c r="F47" s="146"/>
      <c r="G47" s="146"/>
      <c r="H47" s="146"/>
      <c r="I47" s="147"/>
      <c r="J47" s="111"/>
    </row>
    <row r="48" spans="1:10" ht="15" x14ac:dyDescent="0.2">
      <c r="A48" s="110"/>
      <c r="B48" s="117"/>
      <c r="C48" s="168" t="s">
        <v>422</v>
      </c>
      <c r="D48" s="165"/>
      <c r="E48" s="237" t="s">
        <v>15</v>
      </c>
      <c r="F48" s="237"/>
      <c r="G48" s="237"/>
      <c r="H48" s="237"/>
      <c r="I48" s="118"/>
      <c r="J48" s="110"/>
    </row>
    <row r="49" spans="1:10" x14ac:dyDescent="0.2">
      <c r="A49" s="110"/>
      <c r="B49" s="117"/>
      <c r="C49" s="164"/>
      <c r="D49" s="160"/>
      <c r="E49" s="146"/>
      <c r="F49" s="146"/>
      <c r="G49" s="146"/>
      <c r="H49" s="146"/>
      <c r="I49" s="118"/>
      <c r="J49" s="110"/>
    </row>
    <row r="50" spans="1:10" ht="45" customHeight="1" x14ac:dyDescent="0.2">
      <c r="A50" s="110"/>
      <c r="B50" s="117"/>
      <c r="C50" s="164"/>
      <c r="D50" s="160"/>
      <c r="E50" s="150" t="s">
        <v>0</v>
      </c>
      <c r="F50" s="235" t="s">
        <v>447</v>
      </c>
      <c r="G50" s="235"/>
      <c r="H50" s="235"/>
      <c r="I50" s="118"/>
      <c r="J50" s="110"/>
    </row>
    <row r="51" spans="1:10" x14ac:dyDescent="0.2">
      <c r="A51" s="110"/>
      <c r="B51" s="117"/>
      <c r="C51" s="164"/>
      <c r="D51" s="160"/>
      <c r="E51" s="150"/>
      <c r="F51" s="235" t="s">
        <v>446</v>
      </c>
      <c r="G51" s="235"/>
      <c r="H51" s="235"/>
      <c r="I51" s="118"/>
      <c r="J51" s="110"/>
    </row>
    <row r="52" spans="1:10" ht="44.1" customHeight="1" x14ac:dyDescent="0.2">
      <c r="A52" s="110"/>
      <c r="B52" s="117"/>
      <c r="C52" s="164"/>
      <c r="D52" s="160"/>
      <c r="E52" s="150"/>
      <c r="F52" s="151" t="s">
        <v>12</v>
      </c>
      <c r="G52" s="235" t="s">
        <v>451</v>
      </c>
      <c r="H52" s="235"/>
      <c r="I52" s="118"/>
      <c r="J52" s="110"/>
    </row>
    <row r="53" spans="1:10" ht="30" customHeight="1" x14ac:dyDescent="0.2">
      <c r="A53" s="110"/>
      <c r="B53" s="117"/>
      <c r="C53" s="164"/>
      <c r="D53" s="160"/>
      <c r="E53" s="150"/>
      <c r="F53" s="151" t="s">
        <v>13</v>
      </c>
      <c r="G53" s="235" t="s">
        <v>449</v>
      </c>
      <c r="H53" s="235"/>
      <c r="I53" s="118"/>
      <c r="J53" s="110"/>
    </row>
    <row r="54" spans="1:10" ht="28.5" customHeight="1" x14ac:dyDescent="0.2">
      <c r="A54" s="110"/>
      <c r="B54" s="117"/>
      <c r="C54" s="164"/>
      <c r="D54" s="160"/>
      <c r="E54" s="150"/>
      <c r="F54" s="151" t="s">
        <v>14</v>
      </c>
      <c r="G54" s="235" t="s">
        <v>448</v>
      </c>
      <c r="H54" s="235"/>
      <c r="I54" s="118"/>
      <c r="J54" s="110"/>
    </row>
    <row r="55" spans="1:10" x14ac:dyDescent="0.2">
      <c r="A55" s="110"/>
      <c r="B55" s="117"/>
      <c r="C55" s="164"/>
      <c r="D55" s="160"/>
      <c r="E55" s="150"/>
      <c r="F55" s="146"/>
      <c r="G55" s="146"/>
      <c r="H55" s="146"/>
      <c r="I55" s="118"/>
      <c r="J55" s="110"/>
    </row>
    <row r="56" spans="1:10" ht="66.75" customHeight="1" x14ac:dyDescent="0.2">
      <c r="A56" s="110"/>
      <c r="B56" s="117"/>
      <c r="C56" s="164"/>
      <c r="D56" s="160"/>
      <c r="E56" s="150" t="s">
        <v>2</v>
      </c>
      <c r="F56" s="235" t="s">
        <v>16</v>
      </c>
      <c r="G56" s="235"/>
      <c r="H56" s="235"/>
      <c r="I56" s="118"/>
      <c r="J56" s="110"/>
    </row>
    <row r="57" spans="1:10" ht="15" customHeight="1" x14ac:dyDescent="0.2">
      <c r="A57" s="110"/>
      <c r="B57" s="117"/>
      <c r="C57" s="164"/>
      <c r="D57" s="160"/>
      <c r="E57" s="144"/>
      <c r="F57" s="144"/>
      <c r="G57" s="144"/>
      <c r="H57" s="144"/>
      <c r="I57" s="118"/>
      <c r="J57" s="110"/>
    </row>
    <row r="58" spans="1:10" ht="15" customHeight="1" x14ac:dyDescent="0.2">
      <c r="A58" s="110"/>
      <c r="B58" s="117"/>
      <c r="C58" s="164"/>
      <c r="D58" s="160"/>
      <c r="E58" s="144"/>
      <c r="F58" s="144"/>
      <c r="G58" s="144"/>
      <c r="H58" s="144"/>
      <c r="I58" s="118"/>
      <c r="J58" s="110"/>
    </row>
    <row r="59" spans="1:10" ht="28.5" customHeight="1" x14ac:dyDescent="0.2">
      <c r="A59" s="123"/>
      <c r="B59" s="124"/>
      <c r="C59" s="168" t="s">
        <v>423</v>
      </c>
      <c r="D59" s="165"/>
      <c r="E59" s="247" t="s">
        <v>436</v>
      </c>
      <c r="F59" s="247"/>
      <c r="G59" s="247"/>
      <c r="H59" s="247"/>
      <c r="I59" s="125"/>
      <c r="J59" s="123"/>
    </row>
    <row r="60" spans="1:10" ht="28.5" customHeight="1" x14ac:dyDescent="0.2">
      <c r="A60" s="110"/>
      <c r="B60" s="117"/>
      <c r="C60" s="164"/>
      <c r="D60" s="160"/>
      <c r="E60" s="150" t="s">
        <v>0</v>
      </c>
      <c r="F60" s="235" t="s">
        <v>437</v>
      </c>
      <c r="G60" s="235"/>
      <c r="H60" s="235"/>
      <c r="I60" s="118"/>
      <c r="J60" s="110"/>
    </row>
    <row r="61" spans="1:10" x14ac:dyDescent="0.2">
      <c r="A61" s="110"/>
      <c r="B61" s="117"/>
      <c r="C61" s="164"/>
      <c r="D61" s="160"/>
      <c r="E61" s="150" t="s">
        <v>2</v>
      </c>
      <c r="F61" s="235" t="s">
        <v>438</v>
      </c>
      <c r="G61" s="235"/>
      <c r="H61" s="235"/>
      <c r="I61" s="118"/>
      <c r="J61" s="110"/>
    </row>
    <row r="62" spans="1:10" ht="28.5" customHeight="1" x14ac:dyDescent="0.2">
      <c r="A62" s="110"/>
      <c r="B62" s="117"/>
      <c r="C62" s="164"/>
      <c r="D62" s="160"/>
      <c r="E62" s="150" t="s">
        <v>3</v>
      </c>
      <c r="F62" s="235" t="s">
        <v>439</v>
      </c>
      <c r="G62" s="235"/>
      <c r="H62" s="235"/>
      <c r="I62" s="118"/>
      <c r="J62" s="110"/>
    </row>
    <row r="63" spans="1:10" ht="28.5" customHeight="1" x14ac:dyDescent="0.2">
      <c r="A63" s="110"/>
      <c r="B63" s="117"/>
      <c r="C63" s="164"/>
      <c r="D63" s="160"/>
      <c r="E63" s="150" t="s">
        <v>5</v>
      </c>
      <c r="F63" s="235" t="s">
        <v>440</v>
      </c>
      <c r="G63" s="235"/>
      <c r="H63" s="235"/>
      <c r="I63" s="118"/>
      <c r="J63" s="110"/>
    </row>
    <row r="64" spans="1:10" x14ac:dyDescent="0.2">
      <c r="A64" s="110"/>
      <c r="B64" s="117"/>
      <c r="C64" s="158"/>
      <c r="D64" s="159"/>
      <c r="E64" s="144"/>
      <c r="F64" s="144"/>
      <c r="G64" s="144"/>
      <c r="H64" s="144"/>
      <c r="I64" s="118"/>
      <c r="J64" s="110"/>
    </row>
    <row r="65" spans="1:10" x14ac:dyDescent="0.2">
      <c r="A65" s="110"/>
      <c r="B65" s="117"/>
      <c r="C65" s="158"/>
      <c r="D65" s="159"/>
      <c r="E65" s="144"/>
      <c r="F65" s="144"/>
      <c r="G65" s="144"/>
      <c r="H65" s="144"/>
      <c r="I65" s="118"/>
      <c r="J65" s="110"/>
    </row>
    <row r="66" spans="1:10" ht="31.5" customHeight="1" x14ac:dyDescent="0.2">
      <c r="A66" s="126"/>
      <c r="B66" s="127"/>
      <c r="C66" s="168" t="s">
        <v>424</v>
      </c>
      <c r="D66" s="165"/>
      <c r="E66" s="247" t="s">
        <v>441</v>
      </c>
      <c r="F66" s="247"/>
      <c r="G66" s="247"/>
      <c r="H66" s="247"/>
      <c r="I66" s="128"/>
      <c r="J66" s="126"/>
    </row>
    <row r="67" spans="1:10" x14ac:dyDescent="0.2">
      <c r="A67" s="110"/>
      <c r="B67" s="117"/>
      <c r="C67" s="158"/>
      <c r="D67" s="159"/>
      <c r="E67" s="144"/>
      <c r="F67" s="144"/>
      <c r="G67" s="144"/>
      <c r="H67" s="144"/>
      <c r="I67" s="118"/>
      <c r="J67" s="110"/>
    </row>
    <row r="68" spans="1:10" x14ac:dyDescent="0.2">
      <c r="A68" s="110"/>
      <c r="B68" s="117"/>
      <c r="C68" s="158"/>
      <c r="D68" s="159"/>
      <c r="E68" s="144"/>
      <c r="F68" s="144"/>
      <c r="G68" s="144"/>
      <c r="H68" s="144"/>
      <c r="I68" s="118"/>
      <c r="J68" s="110"/>
    </row>
    <row r="69" spans="1:10" ht="66.75" customHeight="1" x14ac:dyDescent="0.2">
      <c r="A69" s="126"/>
      <c r="B69" s="127"/>
      <c r="C69" s="168" t="s">
        <v>425</v>
      </c>
      <c r="D69" s="165"/>
      <c r="E69" s="247" t="s">
        <v>510</v>
      </c>
      <c r="F69" s="247"/>
      <c r="G69" s="247"/>
      <c r="H69" s="247"/>
      <c r="I69" s="128"/>
      <c r="J69" s="126"/>
    </row>
    <row r="70" spans="1:10" x14ac:dyDescent="0.2">
      <c r="A70" s="110"/>
      <c r="B70" s="117"/>
      <c r="C70" s="158"/>
      <c r="D70" s="159"/>
      <c r="E70" s="119"/>
      <c r="F70" s="144"/>
      <c r="G70" s="144"/>
      <c r="H70" s="119"/>
      <c r="I70" s="118"/>
      <c r="J70" s="110"/>
    </row>
    <row r="71" spans="1:10" x14ac:dyDescent="0.2">
      <c r="A71" s="110"/>
      <c r="B71" s="117"/>
      <c r="C71" s="158"/>
      <c r="D71" s="159"/>
      <c r="E71" s="119"/>
      <c r="F71" s="144"/>
      <c r="G71" s="144"/>
      <c r="H71" s="119"/>
      <c r="I71" s="118"/>
      <c r="J71" s="110"/>
    </row>
    <row r="72" spans="1:10" ht="15.75" x14ac:dyDescent="0.2">
      <c r="A72" s="110"/>
      <c r="B72" s="117"/>
      <c r="C72" s="244" t="s">
        <v>21</v>
      </c>
      <c r="D72" s="244"/>
      <c r="E72" s="244"/>
      <c r="F72" s="244"/>
      <c r="G72" s="244"/>
      <c r="H72" s="244"/>
      <c r="I72" s="118"/>
      <c r="J72" s="110"/>
    </row>
    <row r="73" spans="1:10" x14ac:dyDescent="0.2">
      <c r="A73" s="110"/>
      <c r="B73" s="117"/>
      <c r="C73" s="156"/>
      <c r="D73" s="156"/>
      <c r="E73" s="142"/>
      <c r="F73" s="142"/>
      <c r="G73" s="142"/>
      <c r="H73" s="142"/>
      <c r="I73" s="118"/>
      <c r="J73" s="110"/>
    </row>
    <row r="74" spans="1:10" ht="13.5" thickBot="1" x14ac:dyDescent="0.25">
      <c r="A74" s="110"/>
      <c r="B74" s="129"/>
      <c r="C74" s="161"/>
      <c r="D74" s="161"/>
      <c r="E74" s="130"/>
      <c r="F74" s="131"/>
      <c r="G74" s="131"/>
      <c r="H74" s="130"/>
      <c r="I74" s="132"/>
      <c r="J74" s="110"/>
    </row>
    <row r="75" spans="1:10" hidden="1" x14ac:dyDescent="0.2">
      <c r="A75" s="172"/>
      <c r="B75" s="172"/>
      <c r="C75" s="159"/>
      <c r="D75" s="159"/>
      <c r="E75" s="172"/>
      <c r="F75" s="166"/>
      <c r="G75" s="166"/>
      <c r="H75" s="172"/>
      <c r="I75" s="172"/>
    </row>
    <row r="76" spans="1:10" hidden="1" x14ac:dyDescent="0.2"/>
    <row r="77" spans="1:10" hidden="1" x14ac:dyDescent="0.2"/>
    <row r="78" spans="1:10" hidden="1" x14ac:dyDescent="0.2"/>
    <row r="79" spans="1:10" hidden="1" x14ac:dyDescent="0.2"/>
    <row r="80" spans="1:1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spans="1:9" hidden="1" x14ac:dyDescent="0.2"/>
    <row r="65522" spans="1:9" hidden="1" x14ac:dyDescent="0.2"/>
    <row r="65523" spans="1:9" hidden="1" x14ac:dyDescent="0.2"/>
    <row r="65524" spans="1:9" hidden="1" x14ac:dyDescent="0.2"/>
    <row r="65525" spans="1:9" hidden="1" x14ac:dyDescent="0.2"/>
    <row r="65526" spans="1:9" hidden="1" x14ac:dyDescent="0.2"/>
    <row r="65527" spans="1:9" hidden="1" x14ac:dyDescent="0.2"/>
    <row r="65528" spans="1:9" hidden="1" x14ac:dyDescent="0.2"/>
    <row r="65529" spans="1:9" hidden="1" x14ac:dyDescent="0.2"/>
    <row r="65530" spans="1:9" hidden="1" x14ac:dyDescent="0.2"/>
    <row r="65531" spans="1:9" hidden="1" x14ac:dyDescent="0.2"/>
    <row r="65532" spans="1:9" hidden="1" x14ac:dyDescent="0.2"/>
    <row r="65533" spans="1:9" hidden="1" x14ac:dyDescent="0.2"/>
    <row r="65534" spans="1:9" hidden="1" x14ac:dyDescent="0.2"/>
    <row r="65535" spans="1:9" hidden="1" x14ac:dyDescent="0.2"/>
    <row r="65536" spans="1:9" x14ac:dyDescent="0.2">
      <c r="A65536" s="172"/>
      <c r="B65536" s="172"/>
      <c r="C65536" s="159"/>
      <c r="D65536" s="159"/>
      <c r="E65536" s="172"/>
      <c r="F65536" s="166"/>
      <c r="G65536" s="166"/>
      <c r="H65536" s="172"/>
      <c r="I65536" s="172"/>
    </row>
  </sheetData>
  <sheetProtection password="D3B5" sheet="1" objects="1" scenarios="1"/>
  <mergeCells count="40">
    <mergeCell ref="C72:H72"/>
    <mergeCell ref="F34:H34"/>
    <mergeCell ref="C33:C35"/>
    <mergeCell ref="E69:H69"/>
    <mergeCell ref="F63:H63"/>
    <mergeCell ref="F35:H35"/>
    <mergeCell ref="F33:H33"/>
    <mergeCell ref="F37:H37"/>
    <mergeCell ref="G38:H38"/>
    <mergeCell ref="F56:H56"/>
    <mergeCell ref="E59:H59"/>
    <mergeCell ref="E66:H66"/>
    <mergeCell ref="F60:H60"/>
    <mergeCell ref="F61:H61"/>
    <mergeCell ref="F62:H62"/>
    <mergeCell ref="G52:H52"/>
    <mergeCell ref="F27:H27"/>
    <mergeCell ref="F28:H28"/>
    <mergeCell ref="C4:H4"/>
    <mergeCell ref="C5:H5"/>
    <mergeCell ref="C8:H8"/>
    <mergeCell ref="E19:H19"/>
    <mergeCell ref="F16:H16"/>
    <mergeCell ref="F17:H17"/>
    <mergeCell ref="F29:H29"/>
    <mergeCell ref="F30:H30"/>
    <mergeCell ref="G53:H53"/>
    <mergeCell ref="G54:H54"/>
    <mergeCell ref="E11:H11"/>
    <mergeCell ref="E14:H14"/>
    <mergeCell ref="E22:H22"/>
    <mergeCell ref="F24:H24"/>
    <mergeCell ref="F25:H25"/>
    <mergeCell ref="F26:H26"/>
    <mergeCell ref="G39:H39"/>
    <mergeCell ref="G43:H43"/>
    <mergeCell ref="F51:H51"/>
    <mergeCell ref="F45:H45"/>
    <mergeCell ref="E48:H48"/>
    <mergeCell ref="F50:H50"/>
  </mergeCells>
  <phoneticPr fontId="11" type="noConversion"/>
  <pageMargins left="0.75" right="0.75" top="1" bottom="1" header="0" footer="0"/>
  <pageSetup scale="7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I126"/>
  <sheetViews>
    <sheetView tabSelected="1" topLeftCell="A4" zoomScale="70" zoomScaleNormal="70" zoomScalePageLayoutView="125" workbookViewId="0">
      <pane xSplit="2" ySplit="7" topLeftCell="C116" activePane="bottomRight" state="frozen"/>
      <selection activeCell="A4" sqref="A4"/>
      <selection pane="topRight" activeCell="C4" sqref="C4"/>
      <selection pane="bottomLeft" activeCell="A11" sqref="A11"/>
      <selection pane="bottomRight" activeCell="A130" sqref="A130"/>
    </sheetView>
  </sheetViews>
  <sheetFormatPr baseColWidth="10" defaultRowHeight="15" x14ac:dyDescent="0.2"/>
  <cols>
    <col min="1" max="1" width="8.85546875" style="37" customWidth="1"/>
    <col min="2" max="2" width="6.7109375" style="37" customWidth="1"/>
    <col min="3" max="3" width="69.85546875" style="52" customWidth="1"/>
    <col min="4" max="4" width="101.42578125" style="32" customWidth="1"/>
    <col min="5" max="5" width="15.85546875" style="86" bestFit="1" customWidth="1"/>
    <col min="6" max="6" width="45.7109375" style="34" customWidth="1"/>
    <col min="7" max="9" width="45.7109375" style="33" customWidth="1"/>
    <col min="10" max="10" width="30.42578125" style="33" customWidth="1"/>
    <col min="11" max="11" width="11.42578125" style="33" customWidth="1"/>
    <col min="12" max="12" width="30.7109375" style="33" customWidth="1"/>
    <col min="13" max="15" width="11.42578125" style="33" customWidth="1"/>
    <col min="16" max="16" width="15" style="34" customWidth="1"/>
    <col min="17" max="17" width="20.85546875" style="34" customWidth="1"/>
    <col min="18" max="18" width="27.85546875" style="34" customWidth="1"/>
    <col min="19" max="19" width="37.140625" style="34" customWidth="1"/>
    <col min="20" max="20" width="14" style="34" customWidth="1"/>
    <col min="21" max="21" width="11.85546875" style="34" customWidth="1"/>
    <col min="22" max="22" width="11.42578125" style="34" customWidth="1"/>
    <col min="23" max="23" width="14.7109375" style="34" customWidth="1"/>
    <col min="24" max="25" width="13.28515625" style="34" customWidth="1"/>
    <col min="26" max="26" width="15.85546875" style="34" customWidth="1"/>
    <col min="27" max="27" width="15.28515625" style="35" customWidth="1"/>
    <col min="28" max="28" width="13.85546875" style="35" hidden="1" customWidth="1"/>
    <col min="29" max="29" width="41.42578125" style="36" hidden="1" customWidth="1"/>
    <col min="30" max="30" width="13.28515625" style="35" customWidth="1"/>
    <col min="31" max="31" width="11.42578125" style="35" customWidth="1"/>
    <col min="32" max="32" width="13.28515625" style="35" customWidth="1"/>
    <col min="33" max="33" width="11.42578125" style="35" customWidth="1"/>
    <col min="34" max="34" width="19.140625" style="35" customWidth="1"/>
    <col min="35" max="35" width="11.42578125" style="35" customWidth="1"/>
    <col min="36" max="36" width="31" style="33" customWidth="1"/>
    <col min="37" max="39" width="11.42578125" style="33" customWidth="1"/>
    <col min="40" max="40" width="14.85546875" style="33" customWidth="1"/>
    <col min="41" max="41" width="11.42578125" style="33" customWidth="1"/>
    <col min="42" max="16384" width="11.42578125" style="33"/>
  </cols>
  <sheetData>
    <row r="1" spans="1:35" x14ac:dyDescent="0.25">
      <c r="A1" s="30"/>
      <c r="B1" s="30"/>
      <c r="C1" s="31"/>
      <c r="E1" s="30"/>
      <c r="F1" s="33"/>
    </row>
    <row r="2" spans="1:35" ht="21" x14ac:dyDescent="0.35">
      <c r="C2" s="38" t="s">
        <v>464</v>
      </c>
      <c r="D2" s="39"/>
      <c r="E2" s="40"/>
      <c r="R2" s="41"/>
      <c r="AC2" s="42" t="s">
        <v>22</v>
      </c>
    </row>
    <row r="3" spans="1:35" x14ac:dyDescent="0.2">
      <c r="A3" s="43"/>
      <c r="B3" s="43"/>
      <c r="C3" s="44"/>
      <c r="D3" s="39"/>
      <c r="E3" s="45"/>
      <c r="F3" s="33"/>
      <c r="G3" s="46"/>
      <c r="H3" s="46"/>
      <c r="I3" s="46"/>
      <c r="J3" s="46"/>
      <c r="K3" s="46"/>
      <c r="L3" s="46"/>
      <c r="M3" s="46"/>
      <c r="N3" s="46"/>
      <c r="X3" s="47"/>
      <c r="Y3" s="47"/>
      <c r="Z3" s="35"/>
      <c r="AC3" s="42" t="s">
        <v>23</v>
      </c>
      <c r="AF3" s="33"/>
      <c r="AG3" s="33"/>
      <c r="AH3" s="33"/>
      <c r="AI3" s="33"/>
    </row>
    <row r="4" spans="1:35" ht="15" customHeight="1" x14ac:dyDescent="0.2">
      <c r="A4" s="43"/>
      <c r="B4" s="43"/>
      <c r="C4" s="48" t="s">
        <v>24</v>
      </c>
      <c r="D4" s="224" t="s">
        <v>554</v>
      </c>
      <c r="E4" s="45"/>
      <c r="F4" s="224" t="s">
        <v>555</v>
      </c>
      <c r="G4" s="224" t="s">
        <v>557</v>
      </c>
      <c r="X4" s="35"/>
      <c r="Y4" s="50"/>
      <c r="Z4" s="35"/>
      <c r="AC4" s="42" t="s">
        <v>25</v>
      </c>
      <c r="AF4" s="33"/>
      <c r="AG4" s="33"/>
      <c r="AH4" s="33"/>
      <c r="AI4" s="33"/>
    </row>
    <row r="5" spans="1:35" x14ac:dyDescent="0.2">
      <c r="A5" s="43"/>
      <c r="B5" s="43"/>
      <c r="C5" s="48" t="s">
        <v>26</v>
      </c>
      <c r="D5" s="224" t="s">
        <v>27</v>
      </c>
      <c r="E5" s="51"/>
      <c r="F5" s="224" t="s">
        <v>556</v>
      </c>
      <c r="G5" s="224" t="s">
        <v>450</v>
      </c>
      <c r="X5" s="35"/>
      <c r="Y5" s="50"/>
      <c r="Z5" s="35"/>
      <c r="AC5" s="42"/>
      <c r="AF5" s="33"/>
      <c r="AG5" s="33"/>
      <c r="AH5" s="33"/>
      <c r="AI5" s="33"/>
    </row>
    <row r="6" spans="1:35" x14ac:dyDescent="0.2">
      <c r="A6" s="43"/>
      <c r="B6" s="43"/>
      <c r="D6" s="39"/>
      <c r="E6" s="45"/>
      <c r="F6" s="33"/>
      <c r="G6" s="46"/>
      <c r="H6" s="46"/>
      <c r="I6" s="46"/>
      <c r="J6" s="46"/>
      <c r="K6" s="46"/>
      <c r="L6" s="46"/>
      <c r="M6" s="46"/>
      <c r="N6" s="46"/>
      <c r="X6" s="47"/>
      <c r="Y6" s="47"/>
      <c r="Z6" s="35"/>
      <c r="AC6" s="42"/>
      <c r="AF6" s="33"/>
      <c r="AG6" s="33"/>
      <c r="AH6" s="33"/>
      <c r="AI6" s="33"/>
    </row>
    <row r="7" spans="1:35" x14ac:dyDescent="0.2">
      <c r="A7" s="43"/>
      <c r="B7" s="43"/>
      <c r="C7" s="44"/>
      <c r="D7" s="39"/>
      <c r="E7" s="45"/>
      <c r="F7" s="33"/>
      <c r="G7" s="46"/>
      <c r="H7" s="46"/>
      <c r="I7" s="46"/>
      <c r="J7" s="46"/>
      <c r="K7" s="46"/>
      <c r="L7" s="46"/>
      <c r="M7" s="46"/>
      <c r="N7" s="46"/>
      <c r="X7" s="47"/>
      <c r="Y7" s="47"/>
      <c r="Z7" s="35"/>
      <c r="AC7" s="42"/>
      <c r="AF7" s="33"/>
      <c r="AG7" s="33"/>
      <c r="AH7" s="33"/>
      <c r="AI7" s="33"/>
    </row>
    <row r="8" spans="1:35" x14ac:dyDescent="0.25">
      <c r="A8" s="55" t="s">
        <v>492</v>
      </c>
      <c r="B8" s="43"/>
      <c r="C8" s="53" t="s">
        <v>28</v>
      </c>
      <c r="D8" s="53" t="s">
        <v>29</v>
      </c>
      <c r="E8" s="53" t="s">
        <v>30</v>
      </c>
      <c r="F8" s="53" t="s">
        <v>31</v>
      </c>
      <c r="G8" s="53" t="s">
        <v>32</v>
      </c>
      <c r="H8" s="53" t="s">
        <v>33</v>
      </c>
      <c r="I8" s="53" t="s">
        <v>34</v>
      </c>
      <c r="J8" s="46"/>
      <c r="K8" s="46"/>
      <c r="L8" s="46"/>
      <c r="M8" s="46"/>
      <c r="N8" s="46"/>
      <c r="AC8" s="42"/>
    </row>
    <row r="9" spans="1:35" x14ac:dyDescent="0.2">
      <c r="A9" s="43"/>
      <c r="B9" s="43"/>
      <c r="C9" s="54"/>
      <c r="D9" s="39"/>
      <c r="E9" s="55"/>
      <c r="F9" s="33"/>
      <c r="G9" s="46"/>
      <c r="H9" s="46"/>
      <c r="I9" s="46"/>
      <c r="P9" s="56"/>
      <c r="T9" s="57"/>
      <c r="U9" s="57"/>
      <c r="V9" s="58"/>
      <c r="W9" s="58"/>
      <c r="X9" s="58"/>
      <c r="Y9" s="58"/>
      <c r="AC9" s="42"/>
    </row>
    <row r="10" spans="1:35" x14ac:dyDescent="0.2">
      <c r="A10" s="173"/>
      <c r="B10" s="173">
        <v>1</v>
      </c>
      <c r="C10" s="174" t="s">
        <v>35</v>
      </c>
      <c r="D10" s="175"/>
      <c r="E10" s="173"/>
      <c r="F10" s="176"/>
      <c r="G10" s="177"/>
      <c r="H10" s="177"/>
      <c r="I10" s="177"/>
      <c r="J10" s="69"/>
      <c r="K10" s="69"/>
      <c r="L10" s="69"/>
      <c r="M10" s="42"/>
      <c r="N10" s="42"/>
      <c r="O10" s="42"/>
      <c r="P10" s="60"/>
      <c r="Q10" s="36"/>
      <c r="R10" s="36"/>
      <c r="S10" s="36"/>
      <c r="T10" s="42"/>
      <c r="U10" s="42"/>
      <c r="V10" s="36"/>
      <c r="W10" s="36"/>
      <c r="X10" s="36"/>
      <c r="Y10" s="36"/>
      <c r="Z10" s="36"/>
      <c r="AA10" s="61"/>
      <c r="AB10" s="61"/>
      <c r="AC10" s="62" t="s">
        <v>36</v>
      </c>
    </row>
    <row r="11" spans="1:35" ht="84" x14ac:dyDescent="0.2">
      <c r="A11" s="60" t="str">
        <f>IF('Por-tema'!I9="X","E",IF('Por-tema'!J9="X","T","P"))</f>
        <v>P</v>
      </c>
      <c r="B11" s="60" t="s">
        <v>37</v>
      </c>
      <c r="C11" s="64" t="s">
        <v>483</v>
      </c>
      <c r="D11" s="64" t="s">
        <v>38</v>
      </c>
      <c r="E11" s="186" t="s">
        <v>22</v>
      </c>
      <c r="F11" s="42" t="str">
        <f t="shared" ref="F11:F26" si="0">IF(E11="SI",AC11,"")</f>
        <v>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v>
      </c>
      <c r="G11" s="85" t="s">
        <v>565</v>
      </c>
      <c r="H11" s="141"/>
      <c r="I11" s="141"/>
      <c r="J11" s="42"/>
      <c r="K11" s="42"/>
      <c r="L11" s="42"/>
      <c r="M11" s="42"/>
      <c r="N11" s="42"/>
      <c r="O11" s="42"/>
      <c r="P11" s="60"/>
      <c r="Q11" s="36"/>
      <c r="R11" s="36"/>
      <c r="S11" s="36"/>
      <c r="T11" s="42"/>
      <c r="U11" s="42"/>
      <c r="V11" s="36"/>
      <c r="W11" s="36"/>
      <c r="X11" s="36"/>
      <c r="Y11" s="36"/>
      <c r="Z11" s="36"/>
      <c r="AA11" s="61"/>
      <c r="AB11" s="61"/>
      <c r="AC11" s="65" t="s">
        <v>39</v>
      </c>
    </row>
    <row r="12" spans="1:35" ht="51" x14ac:dyDescent="0.2">
      <c r="A12" s="60" t="str">
        <f>IF('Por-tema'!I10="X","E",IF('Por-tema'!J10="X","T","P"))</f>
        <v>T</v>
      </c>
      <c r="B12" s="60" t="s">
        <v>40</v>
      </c>
      <c r="C12" s="64" t="s">
        <v>41</v>
      </c>
      <c r="D12" s="64" t="s">
        <v>42</v>
      </c>
      <c r="E12" s="187" t="s">
        <v>23</v>
      </c>
      <c r="F12" s="42" t="str">
        <f t="shared" si="0"/>
        <v/>
      </c>
      <c r="G12" s="85"/>
      <c r="H12" s="141"/>
      <c r="I12" s="141"/>
      <c r="J12" s="42"/>
      <c r="K12" s="42"/>
      <c r="L12" s="42"/>
      <c r="M12" s="42"/>
      <c r="N12" s="42"/>
      <c r="O12" s="42"/>
      <c r="P12" s="60"/>
      <c r="Q12" s="36"/>
      <c r="R12" s="36"/>
      <c r="S12" s="36"/>
      <c r="T12" s="42"/>
      <c r="U12" s="42"/>
      <c r="V12" s="36"/>
      <c r="W12" s="36"/>
      <c r="X12" s="36"/>
      <c r="Y12" s="36"/>
      <c r="Z12" s="36"/>
      <c r="AA12" s="61"/>
      <c r="AB12" s="61"/>
      <c r="AC12" s="65" t="s">
        <v>43</v>
      </c>
    </row>
    <row r="13" spans="1:35" ht="127.5" x14ac:dyDescent="0.2">
      <c r="A13" s="60" t="str">
        <f>IF('Por-tema'!I11="X","E",IF('Por-tema'!J11="X","T","P"))</f>
        <v>T</v>
      </c>
      <c r="B13" s="60" t="s">
        <v>44</v>
      </c>
      <c r="C13" s="64" t="s">
        <v>484</v>
      </c>
      <c r="D13" s="64" t="s">
        <v>45</v>
      </c>
      <c r="E13" s="187" t="s">
        <v>22</v>
      </c>
      <c r="F13" s="42" t="str">
        <f t="shared" si="0"/>
        <v>Documento(s) donde consten los mecanismos y se compruebe su aplicación.</v>
      </c>
      <c r="G13" s="85" t="s">
        <v>566</v>
      </c>
      <c r="H13" s="141"/>
      <c r="I13" s="141"/>
      <c r="J13" s="42"/>
      <c r="K13" s="42"/>
      <c r="L13" s="42"/>
      <c r="M13" s="42"/>
      <c r="N13" s="42"/>
      <c r="O13" s="42"/>
      <c r="P13" s="60"/>
      <c r="Q13" s="36"/>
      <c r="R13" s="36"/>
      <c r="S13" s="36"/>
      <c r="T13" s="42"/>
      <c r="U13" s="42"/>
      <c r="V13" s="36"/>
      <c r="W13" s="36"/>
      <c r="X13" s="36"/>
      <c r="Y13" s="36"/>
      <c r="Z13" s="36"/>
      <c r="AA13" s="61"/>
      <c r="AB13" s="61"/>
      <c r="AC13" s="65" t="s">
        <v>46</v>
      </c>
    </row>
    <row r="14" spans="1:35" ht="72" x14ac:dyDescent="0.2">
      <c r="A14" s="60" t="str">
        <f>IF('Por-tema'!I12="X","E",IF('Por-tema'!J12="X","T","P"))</f>
        <v>E</v>
      </c>
      <c r="B14" s="60" t="s">
        <v>47</v>
      </c>
      <c r="C14" s="64" t="s">
        <v>48</v>
      </c>
      <c r="D14" s="64" t="s">
        <v>49</v>
      </c>
      <c r="E14" s="187" t="s">
        <v>23</v>
      </c>
      <c r="F14" s="42" t="str">
        <f t="shared" si="0"/>
        <v/>
      </c>
      <c r="G14" s="141"/>
      <c r="H14" s="141"/>
      <c r="I14" s="141"/>
      <c r="J14" s="42"/>
      <c r="K14" s="42"/>
      <c r="L14" s="42"/>
      <c r="M14" s="42"/>
      <c r="N14" s="42"/>
      <c r="O14" s="42"/>
      <c r="P14" s="60"/>
      <c r="Q14" s="36"/>
      <c r="R14" s="36"/>
      <c r="S14" s="36"/>
      <c r="T14" s="42"/>
      <c r="U14" s="42"/>
      <c r="V14" s="36"/>
      <c r="W14" s="36"/>
      <c r="X14" s="36"/>
      <c r="Y14" s="36"/>
      <c r="Z14" s="36"/>
      <c r="AA14" s="61"/>
      <c r="AB14" s="61"/>
      <c r="AC14" s="65" t="s">
        <v>50</v>
      </c>
    </row>
    <row r="15" spans="1:35" ht="63.75" x14ac:dyDescent="0.2">
      <c r="A15" s="60" t="str">
        <f>IF('Por-tema'!I13="X","E",IF('Por-tema'!J13="X","T","P"))</f>
        <v>E</v>
      </c>
      <c r="B15" s="60" t="s">
        <v>51</v>
      </c>
      <c r="C15" s="64" t="s">
        <v>485</v>
      </c>
      <c r="D15" s="64" t="s">
        <v>52</v>
      </c>
      <c r="E15" s="187" t="s">
        <v>23</v>
      </c>
      <c r="F15" s="42" t="str">
        <f t="shared" si="0"/>
        <v/>
      </c>
      <c r="G15" s="141"/>
      <c r="H15" s="141"/>
      <c r="I15" s="141"/>
      <c r="J15" s="42"/>
      <c r="K15" s="42"/>
      <c r="L15" s="42"/>
      <c r="M15" s="42"/>
      <c r="N15" s="42"/>
      <c r="O15" s="42"/>
      <c r="P15" s="60"/>
      <c r="Q15" s="36"/>
      <c r="R15" s="36"/>
      <c r="S15" s="36"/>
      <c r="T15" s="42"/>
      <c r="U15" s="42"/>
      <c r="V15" s="36"/>
      <c r="W15" s="36"/>
      <c r="X15" s="36"/>
      <c r="Y15" s="36"/>
      <c r="Z15" s="36"/>
      <c r="AA15" s="61"/>
      <c r="AB15" s="61"/>
      <c r="AC15" s="65" t="s">
        <v>53</v>
      </c>
    </row>
    <row r="16" spans="1:35" ht="63.75" x14ac:dyDescent="0.2">
      <c r="A16" s="60" t="str">
        <f>IF('Por-tema'!I14="X","E",IF('Por-tema'!J14="X","T","P"))</f>
        <v>E</v>
      </c>
      <c r="B16" s="60" t="s">
        <v>54</v>
      </c>
      <c r="C16" s="64" t="s">
        <v>486</v>
      </c>
      <c r="D16" s="64" t="s">
        <v>55</v>
      </c>
      <c r="E16" s="187" t="s">
        <v>23</v>
      </c>
      <c r="F16" s="42" t="str">
        <f t="shared" si="0"/>
        <v/>
      </c>
      <c r="G16" s="85"/>
      <c r="H16" s="141"/>
      <c r="I16" s="141"/>
      <c r="J16" s="42"/>
      <c r="K16" s="42"/>
      <c r="L16" s="42"/>
      <c r="M16" s="42"/>
      <c r="N16" s="42"/>
      <c r="O16" s="42"/>
      <c r="P16" s="60"/>
      <c r="Q16" s="36"/>
      <c r="R16" s="36"/>
      <c r="S16" s="36"/>
      <c r="T16" s="42"/>
      <c r="U16" s="42"/>
      <c r="V16" s="36"/>
      <c r="W16" s="36"/>
      <c r="X16" s="36"/>
      <c r="Y16" s="36"/>
      <c r="Z16" s="36"/>
      <c r="AA16" s="61"/>
      <c r="AB16" s="61"/>
      <c r="AC16" s="65" t="s">
        <v>56</v>
      </c>
    </row>
    <row r="17" spans="1:35" ht="36" x14ac:dyDescent="0.2">
      <c r="A17" s="60" t="str">
        <f>IF('Por-tema'!I15="X","E",IF('Por-tema'!J15="X","T","P"))</f>
        <v>T</v>
      </c>
      <c r="B17" s="60" t="s">
        <v>57</v>
      </c>
      <c r="C17" s="64" t="s">
        <v>58</v>
      </c>
      <c r="D17" s="64" t="s">
        <v>59</v>
      </c>
      <c r="E17" s="187" t="s">
        <v>23</v>
      </c>
      <c r="F17" s="42" t="str">
        <f t="shared" si="0"/>
        <v/>
      </c>
      <c r="G17" s="85"/>
      <c r="H17" s="141"/>
      <c r="I17" s="141"/>
      <c r="J17" s="42"/>
      <c r="K17" s="42"/>
      <c r="L17" s="42"/>
      <c r="M17" s="42"/>
      <c r="N17" s="42"/>
      <c r="O17" s="42"/>
      <c r="P17" s="60"/>
      <c r="Q17" s="36"/>
      <c r="R17" s="36"/>
      <c r="S17" s="36"/>
      <c r="T17" s="42"/>
      <c r="U17" s="42"/>
      <c r="V17" s="36"/>
      <c r="W17" s="36"/>
      <c r="X17" s="36"/>
      <c r="Y17" s="36"/>
      <c r="Z17" s="36"/>
      <c r="AA17" s="61"/>
      <c r="AB17" s="61"/>
      <c r="AC17" s="65" t="s">
        <v>60</v>
      </c>
    </row>
    <row r="18" spans="1:35" ht="51" x14ac:dyDescent="0.2">
      <c r="A18" s="60" t="str">
        <f>IF('Por-tema'!I16="X","E",IF('Por-tema'!J16="X","T","P"))</f>
        <v>E</v>
      </c>
      <c r="B18" s="60" t="s">
        <v>61</v>
      </c>
      <c r="C18" s="64" t="s">
        <v>62</v>
      </c>
      <c r="D18" s="64" t="s">
        <v>63</v>
      </c>
      <c r="E18" s="187" t="s">
        <v>22</v>
      </c>
      <c r="F18" s="42" t="str">
        <f t="shared" si="0"/>
        <v>Documentación de las acciones vinculadas con el PND.</v>
      </c>
      <c r="G18" s="85" t="s">
        <v>568</v>
      </c>
      <c r="H18" s="141"/>
      <c r="I18" s="141"/>
      <c r="J18" s="42"/>
      <c r="K18" s="42"/>
      <c r="L18" s="42"/>
      <c r="M18" s="42"/>
      <c r="N18" s="42"/>
      <c r="O18" s="42"/>
      <c r="P18" s="60"/>
      <c r="Q18" s="36"/>
      <c r="R18" s="36"/>
      <c r="S18" s="36"/>
      <c r="T18" s="42"/>
      <c r="U18" s="42"/>
      <c r="V18" s="36"/>
      <c r="W18" s="36"/>
      <c r="X18" s="36"/>
      <c r="Y18" s="36"/>
      <c r="Z18" s="36"/>
      <c r="AA18" s="61"/>
      <c r="AB18" s="61"/>
      <c r="AC18" s="65" t="s">
        <v>64</v>
      </c>
    </row>
    <row r="19" spans="1:35" ht="102" x14ac:dyDescent="0.2">
      <c r="A19" s="60" t="str">
        <f>IF('Por-tema'!I17="X","E",IF('Por-tema'!J17="X","T","P"))</f>
        <v>P</v>
      </c>
      <c r="B19" s="60" t="s">
        <v>65</v>
      </c>
      <c r="C19" s="64" t="s">
        <v>487</v>
      </c>
      <c r="D19" s="64" t="s">
        <v>66</v>
      </c>
      <c r="E19" s="187" t="s">
        <v>23</v>
      </c>
      <c r="F19" s="42" t="str">
        <f t="shared" si="0"/>
        <v/>
      </c>
      <c r="G19" s="141"/>
      <c r="H19" s="141"/>
      <c r="I19" s="141"/>
      <c r="J19" s="42"/>
      <c r="K19" s="42"/>
      <c r="L19" s="42"/>
      <c r="M19" s="42"/>
      <c r="N19" s="42"/>
      <c r="O19" s="42"/>
      <c r="P19" s="60"/>
      <c r="Q19" s="36"/>
      <c r="R19" s="36"/>
      <c r="S19" s="36"/>
      <c r="T19" s="42"/>
      <c r="U19" s="42"/>
      <c r="V19" s="36"/>
      <c r="W19" s="36"/>
      <c r="X19" s="36"/>
      <c r="Y19" s="36"/>
      <c r="Z19" s="36"/>
      <c r="AA19" s="61"/>
      <c r="AB19" s="61"/>
      <c r="AC19" s="65" t="s">
        <v>67</v>
      </c>
    </row>
    <row r="20" spans="1:35" ht="38.25" x14ac:dyDescent="0.2">
      <c r="A20" s="60" t="str">
        <f>IF('Por-tema'!I18="X","E",IF('Por-tema'!J18="X","T","P"))</f>
        <v>P</v>
      </c>
      <c r="B20" s="60" t="s">
        <v>68</v>
      </c>
      <c r="C20" s="64" t="s">
        <v>69</v>
      </c>
      <c r="D20" s="64" t="s">
        <v>70</v>
      </c>
      <c r="E20" s="187" t="s">
        <v>23</v>
      </c>
      <c r="F20" s="42" t="str">
        <f t="shared" si="0"/>
        <v/>
      </c>
      <c r="G20" s="141"/>
      <c r="H20" s="141"/>
      <c r="I20" s="141"/>
      <c r="J20" s="42"/>
      <c r="K20" s="42"/>
      <c r="L20" s="42"/>
      <c r="M20" s="42"/>
      <c r="N20" s="42"/>
      <c r="O20" s="42"/>
      <c r="P20" s="60"/>
      <c r="Q20" s="36"/>
      <c r="R20" s="36"/>
      <c r="S20" s="36"/>
      <c r="T20" s="42"/>
      <c r="U20" s="42"/>
      <c r="V20" s="36"/>
      <c r="W20" s="36"/>
      <c r="X20" s="36"/>
      <c r="Y20" s="36"/>
      <c r="Z20" s="36"/>
      <c r="AA20" s="61"/>
      <c r="AB20" s="61"/>
      <c r="AC20" s="65" t="s">
        <v>71</v>
      </c>
    </row>
    <row r="21" spans="1:35" ht="51" x14ac:dyDescent="0.2">
      <c r="A21" s="60" t="str">
        <f>IF('Por-tema'!I19="X","E",IF('Por-tema'!J19="X","T","P"))</f>
        <v>T</v>
      </c>
      <c r="B21" s="60" t="s">
        <v>72</v>
      </c>
      <c r="C21" s="64" t="s">
        <v>73</v>
      </c>
      <c r="D21" s="64" t="s">
        <v>74</v>
      </c>
      <c r="E21" s="187" t="s">
        <v>22</v>
      </c>
      <c r="F21" s="42" t="str">
        <f t="shared" si="0"/>
        <v>Reportes sobre seguimiento de  indicadores del plan institucional, incorporados en la evaluación de la gestión institucional.</v>
      </c>
      <c r="G21" s="85" t="s">
        <v>580</v>
      </c>
      <c r="H21" s="141"/>
      <c r="I21" s="141"/>
      <c r="J21" s="42"/>
      <c r="K21" s="42"/>
      <c r="L21" s="42"/>
      <c r="M21" s="42"/>
      <c r="N21" s="42"/>
      <c r="O21" s="42"/>
      <c r="P21" s="60"/>
      <c r="Q21" s="36"/>
      <c r="R21" s="36"/>
      <c r="S21" s="36"/>
      <c r="T21" s="42"/>
      <c r="U21" s="42"/>
      <c r="V21" s="36"/>
      <c r="W21" s="36"/>
      <c r="X21" s="36"/>
      <c r="Y21" s="36"/>
      <c r="Z21" s="36"/>
      <c r="AA21" s="61"/>
      <c r="AB21" s="61"/>
      <c r="AC21" s="65" t="s">
        <v>75</v>
      </c>
    </row>
    <row r="22" spans="1:35" ht="60" x14ac:dyDescent="0.2">
      <c r="A22" s="60" t="str">
        <f>IF('Por-tema'!I20="X","E",IF('Por-tema'!J20="X","T","P"))</f>
        <v>E</v>
      </c>
      <c r="B22" s="60" t="s">
        <v>76</v>
      </c>
      <c r="C22" s="64" t="s">
        <v>77</v>
      </c>
      <c r="D22" s="64" t="s">
        <v>78</v>
      </c>
      <c r="E22" s="187" t="s">
        <v>22</v>
      </c>
      <c r="F22" s="42" t="str">
        <f t="shared" si="0"/>
        <v>Documento probatorio de que el jerarca conoció y aprobó la evaluación de la gestión institucional a más tardar en la fechas indicada. Normalmente, este documento se incorpora al inicio de la evaluación.</v>
      </c>
      <c r="G22" s="85" t="s">
        <v>567</v>
      </c>
      <c r="H22" s="141"/>
      <c r="I22" s="141"/>
      <c r="J22" s="42"/>
      <c r="K22" s="42"/>
      <c r="L22" s="42"/>
      <c r="M22" s="42"/>
      <c r="N22" s="42"/>
      <c r="O22" s="42"/>
      <c r="P22" s="60"/>
      <c r="Q22" s="36"/>
      <c r="R22" s="36"/>
      <c r="S22" s="36"/>
      <c r="T22" s="42"/>
      <c r="U22" s="42"/>
      <c r="V22" s="36"/>
      <c r="W22" s="36"/>
      <c r="X22" s="36"/>
      <c r="Y22" s="36"/>
      <c r="Z22" s="36"/>
      <c r="AA22" s="61"/>
      <c r="AB22" s="61"/>
      <c r="AC22" s="65" t="s">
        <v>79</v>
      </c>
    </row>
    <row r="23" spans="1:35" ht="63.75" x14ac:dyDescent="0.2">
      <c r="A23" s="60" t="str">
        <f>IF('Por-tema'!I21="X","E",IF('Por-tema'!J21="X","T","P"))</f>
        <v>E</v>
      </c>
      <c r="B23" s="60" t="s">
        <v>80</v>
      </c>
      <c r="C23" s="64" t="s">
        <v>81</v>
      </c>
      <c r="D23" s="64" t="s">
        <v>82</v>
      </c>
      <c r="E23" s="187" t="s">
        <v>22</v>
      </c>
      <c r="F23" s="42" t="str">
        <f t="shared" si="0"/>
        <v>Plan de mejora elaborado a partir de la evaluación anual de la gestión, oficializado por la autoridad institucional competente.</v>
      </c>
      <c r="G23" s="85" t="s">
        <v>582</v>
      </c>
      <c r="H23" s="141"/>
      <c r="I23" s="141"/>
      <c r="J23" s="42"/>
      <c r="K23" s="42"/>
      <c r="L23" s="42"/>
      <c r="M23" s="42"/>
      <c r="N23" s="42"/>
      <c r="O23" s="42"/>
      <c r="P23" s="60"/>
      <c r="Q23" s="36"/>
      <c r="R23" s="36"/>
      <c r="S23" s="36"/>
      <c r="T23" s="42"/>
      <c r="U23" s="42"/>
      <c r="V23" s="36"/>
      <c r="W23" s="36"/>
      <c r="X23" s="36"/>
      <c r="Y23" s="36"/>
      <c r="Z23" s="36"/>
      <c r="AA23" s="61"/>
      <c r="AB23" s="61"/>
      <c r="AC23" s="65" t="s">
        <v>83</v>
      </c>
    </row>
    <row r="24" spans="1:35" ht="63.75" x14ac:dyDescent="0.2">
      <c r="A24" s="60" t="str">
        <f>IF('Por-tema'!I22="X","E",IF('Por-tema'!J22="X","T","P"))</f>
        <v>T</v>
      </c>
      <c r="B24" s="60" t="s">
        <v>84</v>
      </c>
      <c r="C24" s="64" t="s">
        <v>488</v>
      </c>
      <c r="D24" s="64" t="s">
        <v>85</v>
      </c>
      <c r="E24" s="187" t="s">
        <v>23</v>
      </c>
      <c r="F24" s="42" t="str">
        <f t="shared" si="0"/>
        <v/>
      </c>
      <c r="G24" s="85"/>
      <c r="H24" s="141"/>
      <c r="I24" s="141"/>
      <c r="J24" s="42"/>
      <c r="K24" s="42"/>
      <c r="L24" s="42"/>
      <c r="M24" s="42"/>
      <c r="N24" s="42"/>
      <c r="O24" s="42"/>
      <c r="P24" s="60"/>
      <c r="Q24" s="36"/>
      <c r="R24" s="36"/>
      <c r="S24" s="36"/>
      <c r="T24" s="42"/>
      <c r="U24" s="42"/>
      <c r="V24" s="36"/>
      <c r="W24" s="36"/>
      <c r="X24" s="36"/>
      <c r="Y24" s="36"/>
      <c r="Z24" s="36"/>
      <c r="AA24" s="61"/>
      <c r="AB24" s="61"/>
      <c r="AC24" s="65" t="s">
        <v>86</v>
      </c>
    </row>
    <row r="25" spans="1:35" ht="76.5" x14ac:dyDescent="0.2">
      <c r="A25" s="60" t="str">
        <f>IF('Por-tema'!I23="X","E",IF('Por-tema'!J23="X","T","P"))</f>
        <v>T</v>
      </c>
      <c r="B25" s="60" t="s">
        <v>87</v>
      </c>
      <c r="C25" s="66" t="s">
        <v>88</v>
      </c>
      <c r="D25" s="64" t="s">
        <v>89</v>
      </c>
      <c r="E25" s="187" t="s">
        <v>22</v>
      </c>
      <c r="F25" s="42" t="str">
        <f t="shared" si="0"/>
        <v>Reportes emitidos que evidencien la integración de los procesos</v>
      </c>
      <c r="G25" s="228" t="s">
        <v>558</v>
      </c>
      <c r="H25" s="141"/>
      <c r="I25" s="141"/>
      <c r="J25" s="42"/>
      <c r="K25" s="42"/>
      <c r="L25" s="42"/>
      <c r="M25" s="42"/>
      <c r="N25" s="42"/>
      <c r="O25" s="42"/>
      <c r="P25" s="60"/>
      <c r="Q25" s="36"/>
      <c r="R25" s="36"/>
      <c r="S25" s="36"/>
      <c r="T25" s="42"/>
      <c r="U25" s="42"/>
      <c r="V25" s="36"/>
      <c r="W25" s="36"/>
      <c r="X25" s="36"/>
      <c r="Y25" s="36"/>
      <c r="Z25" s="36"/>
      <c r="AA25" s="61"/>
      <c r="AB25" s="61"/>
      <c r="AC25" s="65" t="s">
        <v>90</v>
      </c>
    </row>
    <row r="26" spans="1:35" ht="178.5" x14ac:dyDescent="0.2">
      <c r="A26" s="60" t="str">
        <f>IF('Por-tema'!I24="X","E",IF('Por-tema'!J24="X","T","P"))</f>
        <v>E</v>
      </c>
      <c r="B26" s="60" t="s">
        <v>91</v>
      </c>
      <c r="C26" s="73" t="s">
        <v>458</v>
      </c>
      <c r="D26" s="73" t="s">
        <v>459</v>
      </c>
      <c r="E26" s="187" t="s">
        <v>22</v>
      </c>
      <c r="F26" s="42" t="str">
        <f t="shared" si="0"/>
        <v>Documentos que demuestren la vinculación entre el modelo de evaluación del desempeño y las metas y objetivos planteados en la planificación de la institución. Normalmente, esto puede visualizarse en los planes indicados, o en análisis separados preparados con ese fin durante la formulación de esos planes.</v>
      </c>
      <c r="G26" s="85" t="s">
        <v>536</v>
      </c>
      <c r="H26" s="141"/>
      <c r="I26" s="141"/>
      <c r="J26" s="42"/>
      <c r="K26" s="42"/>
      <c r="L26" s="42"/>
      <c r="M26" s="42"/>
      <c r="N26" s="42"/>
      <c r="O26" s="42"/>
      <c r="P26" s="60"/>
      <c r="Q26" s="36"/>
      <c r="R26" s="36"/>
      <c r="S26" s="36"/>
      <c r="T26" s="42"/>
      <c r="U26" s="42"/>
      <c r="V26" s="36"/>
      <c r="W26" s="36"/>
      <c r="X26" s="36"/>
      <c r="Y26" s="36"/>
      <c r="Z26" s="36"/>
      <c r="AA26" s="61"/>
      <c r="AB26" s="61"/>
      <c r="AC26" s="65" t="s">
        <v>92</v>
      </c>
    </row>
    <row r="27" spans="1:35" x14ac:dyDescent="0.2">
      <c r="A27" s="63"/>
      <c r="B27" s="63"/>
      <c r="C27" s="67"/>
      <c r="D27" s="39"/>
      <c r="E27" s="140"/>
      <c r="F27" s="42"/>
      <c r="G27" s="68"/>
      <c r="H27" s="68"/>
      <c r="I27" s="68"/>
      <c r="J27" s="69"/>
      <c r="K27" s="69"/>
      <c r="L27" s="69"/>
      <c r="M27" s="69"/>
      <c r="N27" s="69"/>
      <c r="O27" s="69"/>
      <c r="P27" s="70"/>
      <c r="Q27" s="69"/>
      <c r="R27" s="69"/>
      <c r="S27" s="69"/>
      <c r="T27" s="69"/>
      <c r="U27" s="69"/>
      <c r="V27" s="71"/>
      <c r="W27" s="71"/>
      <c r="X27" s="71"/>
      <c r="Y27" s="71"/>
      <c r="Z27" s="72"/>
      <c r="AA27" s="72"/>
      <c r="AB27" s="72"/>
      <c r="AC27" s="42"/>
    </row>
    <row r="28" spans="1:35" x14ac:dyDescent="0.2">
      <c r="A28" s="173"/>
      <c r="B28" s="173">
        <v>2</v>
      </c>
      <c r="C28" s="174" t="s">
        <v>412</v>
      </c>
      <c r="D28" s="175"/>
      <c r="E28" s="173"/>
      <c r="F28" s="176"/>
      <c r="G28" s="177"/>
      <c r="H28" s="177"/>
      <c r="I28" s="177"/>
      <c r="J28" s="69"/>
      <c r="K28" s="69"/>
      <c r="L28" s="69"/>
      <c r="M28" s="42"/>
      <c r="N28" s="42"/>
      <c r="O28" s="42"/>
      <c r="P28" s="60"/>
      <c r="Q28" s="36"/>
      <c r="R28" s="36"/>
      <c r="S28" s="36"/>
      <c r="T28" s="42"/>
      <c r="U28" s="42"/>
      <c r="V28" s="36"/>
      <c r="W28" s="36"/>
      <c r="X28" s="36"/>
      <c r="Y28" s="36"/>
      <c r="Z28" s="36"/>
      <c r="AA28" s="61"/>
      <c r="AB28" s="61"/>
      <c r="AC28" s="62"/>
    </row>
    <row r="29" spans="1:35" ht="51" x14ac:dyDescent="0.2">
      <c r="A29" s="60" t="str">
        <f>IF('Por-tema'!I27="X","E",IF('Por-tema'!J27="X","T","P"))</f>
        <v>P</v>
      </c>
      <c r="B29" s="60" t="s">
        <v>93</v>
      </c>
      <c r="C29" s="73" t="s">
        <v>94</v>
      </c>
      <c r="D29" s="73" t="s">
        <v>95</v>
      </c>
      <c r="E29" s="186" t="s">
        <v>22</v>
      </c>
      <c r="F29" s="42" t="str">
        <f t="shared" ref="F29:F47" si="1">IF(E29="SI",AC29,"")</f>
        <v>Código de ética o similar debidamente oficializado mediante el acto de emisión o adopción por el jerarca institucional.</v>
      </c>
      <c r="G29" s="85" t="s">
        <v>569</v>
      </c>
      <c r="H29" s="141"/>
      <c r="I29" s="141"/>
      <c r="J29" s="42"/>
      <c r="K29" s="42"/>
      <c r="L29" s="42"/>
      <c r="M29" s="42"/>
      <c r="N29" s="42"/>
      <c r="O29" s="42"/>
      <c r="P29" s="36"/>
      <c r="Q29" s="36"/>
      <c r="R29" s="36"/>
      <c r="S29" s="36"/>
      <c r="T29" s="36"/>
      <c r="U29" s="36"/>
      <c r="V29" s="36"/>
      <c r="W29" s="36"/>
      <c r="X29" s="36"/>
      <c r="Y29" s="36"/>
      <c r="Z29" s="36"/>
      <c r="AA29" s="61"/>
      <c r="AB29" s="61"/>
      <c r="AC29" s="65" t="s">
        <v>96</v>
      </c>
      <c r="AH29" s="33"/>
      <c r="AI29" s="33"/>
    </row>
    <row r="30" spans="1:35" ht="344.25" x14ac:dyDescent="0.2">
      <c r="A30" s="60" t="str">
        <f>IF('Por-tema'!I28="X","E",IF('Por-tema'!J28="X","T","P"))</f>
        <v>P</v>
      </c>
      <c r="B30" s="60" t="s">
        <v>97</v>
      </c>
      <c r="C30" s="73" t="s">
        <v>98</v>
      </c>
      <c r="D30" s="73" t="s">
        <v>99</v>
      </c>
      <c r="E30" s="187" t="s">
        <v>22</v>
      </c>
      <c r="F30" s="42" t="str">
        <f t="shared" si="1"/>
        <v>Documentación de los mecanismos, los cuales deben haber sido oficializados por la autoridad institucional competente.</v>
      </c>
      <c r="G30" s="85" t="s">
        <v>548</v>
      </c>
      <c r="H30" s="141"/>
      <c r="I30" s="141"/>
      <c r="J30" s="42"/>
      <c r="K30" s="42"/>
      <c r="L30" s="42"/>
      <c r="M30" s="42"/>
      <c r="N30" s="42"/>
      <c r="O30" s="42"/>
      <c r="P30" s="36"/>
      <c r="Q30" s="36"/>
      <c r="R30" s="36"/>
      <c r="S30" s="36"/>
      <c r="T30" s="36"/>
      <c r="U30" s="36"/>
      <c r="V30" s="36"/>
      <c r="W30" s="36"/>
      <c r="X30" s="36"/>
      <c r="Y30" s="36"/>
      <c r="Z30" s="36"/>
      <c r="AA30" s="61"/>
      <c r="AB30" s="61"/>
      <c r="AC30" s="65" t="s">
        <v>100</v>
      </c>
      <c r="AH30" s="33"/>
      <c r="AI30" s="33"/>
    </row>
    <row r="31" spans="1:35" ht="51" x14ac:dyDescent="0.2">
      <c r="A31" s="60" t="str">
        <f>IF('Por-tema'!I29="X","E",IF('Por-tema'!J29="X","T","P"))</f>
        <v>P</v>
      </c>
      <c r="B31" s="60" t="s">
        <v>101</v>
      </c>
      <c r="C31" s="73" t="s">
        <v>102</v>
      </c>
      <c r="D31" s="73" t="s">
        <v>103</v>
      </c>
      <c r="E31" s="187" t="s">
        <v>22</v>
      </c>
      <c r="F31" s="42" t="str">
        <f t="shared" si="1"/>
        <v>Informe de la auditoría de la ética efectuada.</v>
      </c>
      <c r="G31" s="85" t="s">
        <v>570</v>
      </c>
      <c r="H31" s="141"/>
      <c r="I31" s="141"/>
      <c r="J31" s="42"/>
      <c r="K31" s="42"/>
      <c r="L31" s="42"/>
      <c r="M31" s="42"/>
      <c r="N31" s="42"/>
      <c r="O31" s="42"/>
      <c r="P31" s="36"/>
      <c r="Q31" s="36"/>
      <c r="R31" s="36"/>
      <c r="S31" s="36"/>
      <c r="T31" s="36"/>
      <c r="U31" s="36"/>
      <c r="V31" s="36"/>
      <c r="W31" s="36"/>
      <c r="X31" s="36"/>
      <c r="Y31" s="36"/>
      <c r="Z31" s="36"/>
      <c r="AA31" s="61"/>
      <c r="AB31" s="61"/>
      <c r="AC31" s="65" t="s">
        <v>104</v>
      </c>
      <c r="AH31" s="33"/>
      <c r="AI31" s="33"/>
    </row>
    <row r="32" spans="1:35" ht="153" x14ac:dyDescent="0.2">
      <c r="A32" s="60" t="str">
        <f>IF('Por-tema'!I30="X","E",IF('Por-tema'!J30="X","T","P"))</f>
        <v>E</v>
      </c>
      <c r="B32" s="60" t="s">
        <v>105</v>
      </c>
      <c r="C32" s="73" t="s">
        <v>106</v>
      </c>
      <c r="D32" s="73" t="s">
        <v>107</v>
      </c>
      <c r="E32" s="187" t="s">
        <v>22</v>
      </c>
      <c r="F32" s="42" t="str">
        <f t="shared" si="1"/>
        <v>Documentación de los componentes.</v>
      </c>
      <c r="G32" s="229" t="s">
        <v>534</v>
      </c>
      <c r="H32" s="141"/>
      <c r="I32" s="141"/>
      <c r="J32" s="42"/>
      <c r="K32" s="42"/>
      <c r="L32" s="42"/>
      <c r="M32" s="42"/>
      <c r="N32" s="42"/>
      <c r="O32" s="42"/>
      <c r="P32" s="36"/>
      <c r="Q32" s="36"/>
      <c r="R32" s="36"/>
      <c r="S32" s="36"/>
      <c r="T32" s="36"/>
      <c r="U32" s="36"/>
      <c r="V32" s="36"/>
      <c r="W32" s="36"/>
      <c r="X32" s="36"/>
      <c r="Y32" s="36"/>
      <c r="Z32" s="36"/>
      <c r="AA32" s="61"/>
      <c r="AB32" s="61"/>
      <c r="AC32" s="65" t="s">
        <v>108</v>
      </c>
      <c r="AH32" s="33"/>
      <c r="AI32" s="33"/>
    </row>
    <row r="33" spans="1:35" ht="51" x14ac:dyDescent="0.2">
      <c r="A33" s="60" t="str">
        <f>IF('Por-tema'!I31="X","E",IF('Por-tema'!J31="X","T","P"))</f>
        <v>E</v>
      </c>
      <c r="B33" s="60" t="s">
        <v>109</v>
      </c>
      <c r="C33" s="73" t="s">
        <v>110</v>
      </c>
      <c r="D33" s="73" t="s">
        <v>111</v>
      </c>
      <c r="E33" s="187" t="s">
        <v>23</v>
      </c>
      <c r="F33" s="42" t="str">
        <f t="shared" si="1"/>
        <v/>
      </c>
      <c r="G33" s="85"/>
      <c r="H33" s="141"/>
      <c r="I33" s="141"/>
      <c r="J33" s="42"/>
      <c r="K33" s="42"/>
      <c r="L33" s="42"/>
      <c r="M33" s="42"/>
      <c r="N33" s="42"/>
      <c r="O33" s="42"/>
      <c r="P33" s="36"/>
      <c r="Q33" s="36"/>
      <c r="R33" s="36"/>
      <c r="S33" s="36"/>
      <c r="T33" s="36"/>
      <c r="U33" s="36"/>
      <c r="V33" s="36"/>
      <c r="W33" s="36"/>
      <c r="X33" s="36"/>
      <c r="Y33" s="36"/>
      <c r="Z33" s="36"/>
      <c r="AA33" s="61"/>
      <c r="AB33" s="61"/>
      <c r="AC33" s="65" t="s">
        <v>112</v>
      </c>
      <c r="AH33" s="33"/>
      <c r="AI33" s="33"/>
    </row>
    <row r="34" spans="1:35" ht="51" x14ac:dyDescent="0.2">
      <c r="A34" s="60" t="str">
        <f>IF('Por-tema'!I32="X","E",IF('Por-tema'!J32="X","T","P"))</f>
        <v>E</v>
      </c>
      <c r="B34" s="60" t="s">
        <v>113</v>
      </c>
      <c r="C34" s="73" t="s">
        <v>114</v>
      </c>
      <c r="D34" s="73" t="s">
        <v>115</v>
      </c>
      <c r="E34" s="187" t="s">
        <v>23</v>
      </c>
      <c r="F34" s="42" t="str">
        <f t="shared" si="1"/>
        <v/>
      </c>
      <c r="G34" s="85"/>
      <c r="H34" s="137"/>
      <c r="I34" s="137"/>
      <c r="J34" s="42"/>
      <c r="K34" s="42"/>
      <c r="L34" s="42"/>
      <c r="M34" s="42"/>
      <c r="N34" s="42"/>
      <c r="O34" s="42"/>
      <c r="P34" s="36"/>
      <c r="Q34" s="36"/>
      <c r="R34" s="36"/>
      <c r="S34" s="36"/>
      <c r="T34" s="36"/>
      <c r="U34" s="36"/>
      <c r="V34" s="36"/>
      <c r="W34" s="36"/>
      <c r="X34" s="36"/>
      <c r="Y34" s="36"/>
      <c r="Z34" s="36"/>
      <c r="AA34" s="61"/>
      <c r="AB34" s="61"/>
      <c r="AC34" s="65" t="s">
        <v>116</v>
      </c>
      <c r="AH34" s="33"/>
      <c r="AI34" s="33"/>
    </row>
    <row r="35" spans="1:35" ht="51" x14ac:dyDescent="0.2">
      <c r="A35" s="60" t="str">
        <f>IF('Por-tema'!I33="X","E",IF('Por-tema'!J33="X","T","P"))</f>
        <v>P</v>
      </c>
      <c r="B35" s="60" t="s">
        <v>117</v>
      </c>
      <c r="C35" s="75" t="s">
        <v>118</v>
      </c>
      <c r="D35" s="75" t="s">
        <v>119</v>
      </c>
      <c r="E35" s="187" t="s">
        <v>22</v>
      </c>
      <c r="F35" s="42" t="str">
        <f t="shared" si="1"/>
        <v>Normativa interna sobre cauciones.</v>
      </c>
      <c r="G35" s="85" t="s">
        <v>540</v>
      </c>
      <c r="H35" s="141"/>
      <c r="I35" s="141"/>
      <c r="J35" s="141"/>
      <c r="K35" s="141"/>
      <c r="L35" s="141"/>
      <c r="M35" s="141"/>
      <c r="N35" s="141"/>
      <c r="O35" s="42"/>
      <c r="P35" s="36"/>
      <c r="Q35" s="36"/>
      <c r="R35" s="36"/>
      <c r="S35" s="36"/>
      <c r="T35" s="36"/>
      <c r="U35" s="36"/>
      <c r="V35" s="36"/>
      <c r="W35" s="36"/>
      <c r="X35" s="36"/>
      <c r="Y35" s="36"/>
      <c r="Z35" s="36"/>
      <c r="AA35" s="61"/>
      <c r="AB35" s="61"/>
      <c r="AC35" s="65" t="s">
        <v>120</v>
      </c>
    </row>
    <row r="36" spans="1:35" ht="51" x14ac:dyDescent="0.2">
      <c r="A36" s="60" t="str">
        <f>IF('Por-tema'!I34="X","E",IF('Por-tema'!J34="X","T","P"))</f>
        <v>T</v>
      </c>
      <c r="B36" s="60" t="s">
        <v>121</v>
      </c>
      <c r="C36" s="75" t="s">
        <v>489</v>
      </c>
      <c r="D36" s="75" t="s">
        <v>122</v>
      </c>
      <c r="E36" s="187" t="s">
        <v>22</v>
      </c>
      <c r="F36" s="42" t="str">
        <f t="shared" si="1"/>
        <v>Normativa sobre traslado de recursos.</v>
      </c>
      <c r="G36" s="85" t="s">
        <v>571</v>
      </c>
      <c r="H36" s="141"/>
      <c r="I36" s="141"/>
      <c r="J36" s="141"/>
      <c r="K36" s="141"/>
      <c r="L36" s="141"/>
      <c r="M36" s="141"/>
      <c r="N36" s="141"/>
      <c r="O36" s="42"/>
      <c r="P36" s="36"/>
      <c r="Q36" s="36"/>
      <c r="R36" s="36"/>
      <c r="S36" s="36"/>
      <c r="T36" s="36"/>
      <c r="U36" s="36"/>
      <c r="V36" s="36"/>
      <c r="W36" s="36"/>
      <c r="X36" s="36"/>
      <c r="Y36" s="36"/>
      <c r="Z36" s="36"/>
      <c r="AA36" s="61"/>
      <c r="AB36" s="61"/>
      <c r="AC36" s="65" t="s">
        <v>123</v>
      </c>
    </row>
    <row r="37" spans="1:35" ht="76.5" x14ac:dyDescent="0.2">
      <c r="A37" s="60" t="str">
        <f>IF('Por-tema'!I35="X","E",IF('Por-tema'!J35="X","T","P"))</f>
        <v>E</v>
      </c>
      <c r="B37" s="60" t="s">
        <v>124</v>
      </c>
      <c r="C37" s="73" t="s">
        <v>490</v>
      </c>
      <c r="D37" s="73" t="s">
        <v>125</v>
      </c>
      <c r="E37" s="187" t="s">
        <v>22</v>
      </c>
      <c r="F37" s="42" t="str">
        <f t="shared" si="1"/>
        <v>Documentación que comprueba la comunicación a la máxima autoridad.</v>
      </c>
      <c r="G37" s="141"/>
      <c r="H37" s="141"/>
      <c r="I37" s="141"/>
      <c r="J37" s="42"/>
      <c r="K37" s="42"/>
      <c r="L37" s="42"/>
      <c r="M37" s="42"/>
      <c r="N37" s="42"/>
      <c r="O37" s="42"/>
      <c r="P37" s="36"/>
      <c r="Q37" s="36"/>
      <c r="R37" s="36"/>
      <c r="S37" s="36"/>
      <c r="T37" s="36"/>
      <c r="U37" s="36"/>
      <c r="V37" s="36"/>
      <c r="W37" s="36"/>
      <c r="X37" s="36"/>
      <c r="Y37" s="36"/>
      <c r="Z37" s="36"/>
      <c r="AA37" s="61"/>
      <c r="AB37" s="61"/>
      <c r="AC37" s="65" t="s">
        <v>126</v>
      </c>
      <c r="AH37" s="33"/>
      <c r="AI37" s="33"/>
    </row>
    <row r="38" spans="1:35" ht="63.75" x14ac:dyDescent="0.2">
      <c r="A38" s="60" t="str">
        <f>IF('Por-tema'!I36="X","E",IF('Por-tema'!J36="X","T","P"))</f>
        <v>T</v>
      </c>
      <c r="B38" s="60" t="s">
        <v>127</v>
      </c>
      <c r="C38" s="73" t="s">
        <v>460</v>
      </c>
      <c r="D38" s="73" t="s">
        <v>128</v>
      </c>
      <c r="E38" s="187" t="s">
        <v>23</v>
      </c>
      <c r="F38" s="42" t="str">
        <f t="shared" si="1"/>
        <v/>
      </c>
      <c r="G38" s="141"/>
      <c r="H38" s="141"/>
      <c r="I38" s="141"/>
      <c r="J38" s="42"/>
      <c r="K38" s="42"/>
      <c r="L38" s="42"/>
      <c r="M38" s="42"/>
      <c r="N38" s="42"/>
      <c r="O38" s="42"/>
      <c r="P38" s="36"/>
      <c r="Q38" s="36"/>
      <c r="R38" s="36"/>
      <c r="S38" s="36"/>
      <c r="T38" s="36"/>
      <c r="U38" s="36"/>
      <c r="V38" s="36"/>
      <c r="W38" s="36"/>
      <c r="X38" s="36"/>
      <c r="Y38" s="36"/>
      <c r="Z38" s="36"/>
      <c r="AA38" s="61"/>
      <c r="AB38" s="61"/>
      <c r="AC38" s="65" t="s">
        <v>129</v>
      </c>
      <c r="AH38" s="33"/>
      <c r="AI38" s="33"/>
    </row>
    <row r="39" spans="1:35" ht="51" x14ac:dyDescent="0.2">
      <c r="A39" s="60" t="str">
        <f>IF('Por-tema'!I37="X","E",IF('Por-tema'!J37="X","T","P"))</f>
        <v>E</v>
      </c>
      <c r="B39" s="60" t="s">
        <v>130</v>
      </c>
      <c r="C39" s="73" t="s">
        <v>491</v>
      </c>
      <c r="D39" s="73" t="s">
        <v>131</v>
      </c>
      <c r="E39" s="187" t="s">
        <v>23</v>
      </c>
      <c r="F39" s="42" t="str">
        <f t="shared" si="1"/>
        <v/>
      </c>
      <c r="G39" s="141"/>
      <c r="H39" s="141"/>
      <c r="I39" s="141"/>
      <c r="J39" s="42"/>
      <c r="K39" s="42"/>
      <c r="L39" s="42"/>
      <c r="M39" s="42"/>
      <c r="N39" s="42"/>
      <c r="O39" s="42"/>
      <c r="P39" s="36"/>
      <c r="Q39" s="36"/>
      <c r="R39" s="36"/>
      <c r="S39" s="36"/>
      <c r="T39" s="36"/>
      <c r="U39" s="36"/>
      <c r="V39" s="36"/>
      <c r="W39" s="36"/>
      <c r="X39" s="36"/>
      <c r="Y39" s="36"/>
      <c r="Z39" s="36"/>
      <c r="AA39" s="61"/>
      <c r="AB39" s="61"/>
      <c r="AC39" s="65" t="s">
        <v>132</v>
      </c>
      <c r="AH39" s="33"/>
      <c r="AI39" s="33"/>
    </row>
    <row r="40" spans="1:35" ht="102" x14ac:dyDescent="0.2">
      <c r="A40" s="60" t="str">
        <f>IF('Por-tema'!I38="X","E",IF('Por-tema'!J38="X","T","P"))</f>
        <v>P</v>
      </c>
      <c r="B40" s="60" t="s">
        <v>133</v>
      </c>
      <c r="C40" s="75" t="s">
        <v>134</v>
      </c>
      <c r="D40" s="75" t="s">
        <v>135</v>
      </c>
      <c r="E40" s="187" t="s">
        <v>22</v>
      </c>
      <c r="F40" s="42" t="str">
        <f t="shared" si="1"/>
        <v>Manual de puestos o similar, actualizado y oficializado.</v>
      </c>
      <c r="G40" s="141" t="s">
        <v>525</v>
      </c>
      <c r="H40" s="141"/>
      <c r="I40" s="141"/>
      <c r="J40" s="141"/>
      <c r="K40" s="141"/>
      <c r="L40" s="141"/>
      <c r="M40" s="141"/>
      <c r="N40" s="141"/>
      <c r="O40" s="42"/>
      <c r="P40" s="36"/>
      <c r="Q40" s="36"/>
      <c r="R40" s="36"/>
      <c r="S40" s="36"/>
      <c r="T40" s="36"/>
      <c r="U40" s="36"/>
      <c r="V40" s="36"/>
      <c r="W40" s="36"/>
      <c r="X40" s="36"/>
      <c r="Y40" s="36"/>
      <c r="Z40" s="36"/>
      <c r="AA40" s="61"/>
      <c r="AB40" s="61"/>
      <c r="AC40" s="65" t="s">
        <v>136</v>
      </c>
    </row>
    <row r="41" spans="1:35" ht="102" x14ac:dyDescent="0.2">
      <c r="A41" s="60" t="str">
        <f>IF('Por-tema'!I39="X","E",IF('Por-tema'!J39="X","T","P"))</f>
        <v>E</v>
      </c>
      <c r="B41" s="60" t="s">
        <v>137</v>
      </c>
      <c r="C41" s="73" t="s">
        <v>138</v>
      </c>
      <c r="D41" s="73" t="s">
        <v>139</v>
      </c>
      <c r="E41" s="187" t="s">
        <v>22</v>
      </c>
      <c r="F41" s="42" t="str">
        <f t="shared" si="1"/>
        <v>Documentación de resultados de la revisión de los procesos institucionales y de las acciones emprendidas.</v>
      </c>
      <c r="G41" s="230" t="s">
        <v>535</v>
      </c>
      <c r="H41" s="141"/>
      <c r="I41" s="141"/>
      <c r="J41" s="42"/>
      <c r="K41" s="42"/>
      <c r="L41" s="42"/>
      <c r="M41" s="42"/>
      <c r="N41" s="42"/>
      <c r="O41" s="42"/>
      <c r="P41" s="36"/>
      <c r="Q41" s="36"/>
      <c r="R41" s="36"/>
      <c r="S41" s="36"/>
      <c r="T41" s="36"/>
      <c r="U41" s="36"/>
      <c r="V41" s="36"/>
      <c r="W41" s="36"/>
      <c r="X41" s="36"/>
      <c r="Y41" s="36"/>
      <c r="Z41" s="36"/>
      <c r="AA41" s="61"/>
      <c r="AB41" s="61"/>
      <c r="AC41" s="65" t="s">
        <v>140</v>
      </c>
      <c r="AH41" s="33"/>
      <c r="AI41" s="33"/>
    </row>
    <row r="42" spans="1:35" ht="149.25" customHeight="1" x14ac:dyDescent="0.2">
      <c r="A42" s="60" t="str">
        <f>IF('Por-tema'!I40="X","E",IF('Por-tema'!J40="X","T","P"))</f>
        <v>P</v>
      </c>
      <c r="B42" s="60" t="s">
        <v>141</v>
      </c>
      <c r="C42" s="73" t="s">
        <v>142</v>
      </c>
      <c r="D42" s="73" t="s">
        <v>143</v>
      </c>
      <c r="E42" s="187" t="s">
        <v>22</v>
      </c>
      <c r="F42" s="42" t="str">
        <f t="shared" si="1"/>
        <v>Reporte o listado de los datos registrados, que contemple los alcances de la pregunta.</v>
      </c>
      <c r="G42" s="141"/>
      <c r="H42" s="141"/>
      <c r="I42" s="141"/>
      <c r="J42" s="42"/>
      <c r="K42" s="42"/>
      <c r="L42" s="42"/>
      <c r="M42" s="42"/>
      <c r="N42" s="42"/>
      <c r="O42" s="42"/>
      <c r="P42" s="36"/>
      <c r="Q42" s="36"/>
      <c r="R42" s="36"/>
      <c r="S42" s="36"/>
      <c r="T42" s="36"/>
      <c r="U42" s="36"/>
      <c r="V42" s="36"/>
      <c r="W42" s="36"/>
      <c r="X42" s="36"/>
      <c r="Y42" s="36"/>
      <c r="Z42" s="36"/>
      <c r="AA42" s="61"/>
      <c r="AB42" s="61"/>
      <c r="AC42" s="65" t="s">
        <v>144</v>
      </c>
      <c r="AH42" s="33"/>
      <c r="AI42" s="33"/>
    </row>
    <row r="43" spans="1:35" ht="76.5" x14ac:dyDescent="0.2">
      <c r="A43" s="60" t="str">
        <f>IF('Por-tema'!I41="X","E",IF('Por-tema'!J41="X","T","P"))</f>
        <v>T</v>
      </c>
      <c r="B43" s="60" t="s">
        <v>145</v>
      </c>
      <c r="C43" s="73" t="s">
        <v>146</v>
      </c>
      <c r="D43" s="73" t="s">
        <v>147</v>
      </c>
      <c r="E43" s="187" t="s">
        <v>22</v>
      </c>
      <c r="F43" s="42" t="str">
        <f t="shared" si="1"/>
        <v>Imagen respectiva de la página de Internet institucional.</v>
      </c>
      <c r="G43" s="85" t="s">
        <v>572</v>
      </c>
      <c r="H43" s="141"/>
      <c r="I43" s="141"/>
      <c r="J43" s="42"/>
      <c r="K43" s="42"/>
      <c r="L43" s="42"/>
      <c r="M43" s="42"/>
      <c r="N43" s="42"/>
      <c r="O43" s="42"/>
      <c r="P43" s="36"/>
      <c r="Q43" s="36"/>
      <c r="R43" s="36"/>
      <c r="S43" s="36"/>
      <c r="T43" s="36"/>
      <c r="U43" s="36"/>
      <c r="V43" s="36"/>
      <c r="W43" s="36"/>
      <c r="X43" s="36"/>
      <c r="Y43" s="36"/>
      <c r="Z43" s="36"/>
      <c r="AA43" s="61"/>
      <c r="AB43" s="61"/>
      <c r="AC43" s="65" t="s">
        <v>148</v>
      </c>
      <c r="AH43" s="33"/>
      <c r="AI43" s="33"/>
    </row>
    <row r="44" spans="1:35" ht="63.75" x14ac:dyDescent="0.2">
      <c r="A44" s="60" t="str">
        <f>IF('Por-tema'!I42="X","E",IF('Por-tema'!J42="X","T","P"))</f>
        <v>T</v>
      </c>
      <c r="B44" s="60" t="s">
        <v>149</v>
      </c>
      <c r="C44" s="73" t="s">
        <v>150</v>
      </c>
      <c r="D44" s="73" t="s">
        <v>151</v>
      </c>
      <c r="E44" s="187" t="s">
        <v>22</v>
      </c>
      <c r="F44" s="42" t="str">
        <f t="shared" si="1"/>
        <v>Imagen respectiva de la página de Internet institucional.</v>
      </c>
      <c r="G44" s="85" t="s">
        <v>537</v>
      </c>
      <c r="H44" s="141"/>
      <c r="I44" s="141"/>
      <c r="J44" s="141"/>
      <c r="K44" s="141"/>
      <c r="L44" s="141"/>
      <c r="M44" s="141"/>
      <c r="N44" s="141"/>
      <c r="O44" s="42"/>
      <c r="P44" s="36"/>
      <c r="Q44" s="36"/>
      <c r="R44" s="36"/>
      <c r="S44" s="36"/>
      <c r="T44" s="36"/>
      <c r="U44" s="36"/>
      <c r="V44" s="36"/>
      <c r="W44" s="36"/>
      <c r="X44" s="36"/>
      <c r="Y44" s="36"/>
      <c r="Z44" s="36"/>
      <c r="AA44" s="61"/>
      <c r="AB44" s="61"/>
      <c r="AC44" s="65" t="s">
        <v>148</v>
      </c>
    </row>
    <row r="45" spans="1:35" ht="76.5" x14ac:dyDescent="0.2">
      <c r="A45" s="60" t="str">
        <f>IF('Por-tema'!I43="X","E",IF('Por-tema'!J43="X","T","P"))</f>
        <v>T</v>
      </c>
      <c r="B45" s="60" t="s">
        <v>454</v>
      </c>
      <c r="C45" s="73" t="s">
        <v>152</v>
      </c>
      <c r="D45" s="73" t="s">
        <v>153</v>
      </c>
      <c r="E45" s="187" t="s">
        <v>22</v>
      </c>
      <c r="F45" s="42" t="str">
        <f t="shared" si="1"/>
        <v>Oficio interno que demuestre por parte del tercero independiente que ha revisado y que ha completado en toda su extensión el inventario anual de los bienes propiedad de la institución, así como el oficio de remisión de la información a la DGAB.</v>
      </c>
      <c r="G45" s="85" t="s">
        <v>573</v>
      </c>
      <c r="H45" s="141"/>
      <c r="I45" s="141"/>
      <c r="J45" s="141"/>
      <c r="K45" s="141"/>
      <c r="L45" s="141"/>
      <c r="M45" s="141"/>
      <c r="N45" s="141"/>
      <c r="O45" s="42"/>
      <c r="P45" s="36"/>
      <c r="Q45" s="36"/>
      <c r="R45" s="36"/>
      <c r="S45" s="36"/>
      <c r="T45" s="36"/>
      <c r="U45" s="36"/>
      <c r="V45" s="36"/>
      <c r="W45" s="36"/>
      <c r="X45" s="36"/>
      <c r="Y45" s="36"/>
      <c r="Z45" s="36"/>
      <c r="AA45" s="61"/>
      <c r="AB45" s="61"/>
      <c r="AC45" s="69" t="s">
        <v>154</v>
      </c>
    </row>
    <row r="46" spans="1:35" ht="66" customHeight="1" x14ac:dyDescent="0.2">
      <c r="A46" s="60" t="str">
        <f>IF('Por-tema'!I44="X","E",IF('Por-tema'!J44="X","T","P"))</f>
        <v>T</v>
      </c>
      <c r="B46" s="60" t="s">
        <v>470</v>
      </c>
      <c r="C46" s="73" t="s">
        <v>468</v>
      </c>
      <c r="D46" s="73" t="s">
        <v>511</v>
      </c>
      <c r="E46" s="187" t="s">
        <v>23</v>
      </c>
      <c r="F46" s="85" t="str">
        <f t="shared" si="1"/>
        <v/>
      </c>
      <c r="G46" s="141"/>
      <c r="H46" s="141"/>
      <c r="I46" s="141"/>
      <c r="J46" s="141"/>
      <c r="K46" s="141"/>
      <c r="L46" s="141"/>
      <c r="M46" s="141"/>
      <c r="N46" s="141"/>
      <c r="O46" s="42"/>
      <c r="P46" s="36"/>
      <c r="Q46" s="36"/>
      <c r="R46" s="36"/>
      <c r="S46" s="36"/>
      <c r="T46" s="36"/>
      <c r="U46" s="36"/>
      <c r="V46" s="36"/>
      <c r="W46" s="36"/>
      <c r="X46" s="36"/>
      <c r="Y46" s="36"/>
      <c r="Z46" s="36"/>
      <c r="AA46" s="61"/>
      <c r="AB46" s="61"/>
      <c r="AC46" s="65" t="s">
        <v>494</v>
      </c>
    </row>
    <row r="47" spans="1:35" ht="38.25" x14ac:dyDescent="0.2">
      <c r="A47" s="60" t="str">
        <f>IF('Por-tema'!I45="X","E",IF('Por-tema'!J45="X","T","P"))</f>
        <v>T</v>
      </c>
      <c r="B47" s="60" t="s">
        <v>471</v>
      </c>
      <c r="C47" s="73" t="s">
        <v>469</v>
      </c>
      <c r="D47" s="73" t="s">
        <v>511</v>
      </c>
      <c r="E47" s="187" t="s">
        <v>23</v>
      </c>
      <c r="F47" s="85" t="str">
        <f t="shared" si="1"/>
        <v/>
      </c>
      <c r="G47" s="141"/>
      <c r="H47" s="141"/>
      <c r="I47" s="141"/>
      <c r="J47" s="141"/>
      <c r="K47" s="141"/>
      <c r="L47" s="141"/>
      <c r="M47" s="141"/>
      <c r="N47" s="141"/>
      <c r="O47" s="42"/>
      <c r="P47" s="36"/>
      <c r="Q47" s="36"/>
      <c r="R47" s="36"/>
      <c r="S47" s="36"/>
      <c r="T47" s="36"/>
      <c r="U47" s="36"/>
      <c r="V47" s="36"/>
      <c r="W47" s="36"/>
      <c r="X47" s="36"/>
      <c r="Y47" s="36"/>
      <c r="Z47" s="36"/>
      <c r="AA47" s="61"/>
      <c r="AB47" s="61"/>
      <c r="AC47" s="65" t="s">
        <v>494</v>
      </c>
    </row>
    <row r="48" spans="1:35" x14ac:dyDescent="0.2">
      <c r="A48" s="63"/>
      <c r="B48" s="63"/>
      <c r="C48" s="67"/>
      <c r="D48" s="39"/>
      <c r="E48" s="59"/>
      <c r="F48" s="42"/>
      <c r="G48" s="141"/>
      <c r="H48" s="141"/>
      <c r="I48" s="141"/>
      <c r="J48" s="42"/>
      <c r="K48" s="42"/>
      <c r="L48" s="42"/>
      <c r="M48" s="42"/>
      <c r="N48" s="42"/>
      <c r="O48" s="42"/>
      <c r="P48" s="36"/>
      <c r="Q48" s="36"/>
      <c r="R48" s="36"/>
      <c r="S48" s="36"/>
      <c r="T48" s="36"/>
      <c r="U48" s="36"/>
      <c r="V48" s="36"/>
      <c r="W48" s="36"/>
      <c r="X48" s="36"/>
      <c r="Y48" s="36"/>
      <c r="Z48" s="36"/>
      <c r="AA48" s="61"/>
      <c r="AB48" s="61"/>
      <c r="AC48" s="42"/>
    </row>
    <row r="49" spans="1:29" x14ac:dyDescent="0.2">
      <c r="A49" s="173"/>
      <c r="B49" s="173">
        <v>3</v>
      </c>
      <c r="C49" s="174" t="s">
        <v>155</v>
      </c>
      <c r="D49" s="175"/>
      <c r="E49" s="173"/>
      <c r="F49" s="176"/>
      <c r="G49" s="177"/>
      <c r="H49" s="177"/>
      <c r="I49" s="177"/>
      <c r="J49" s="69"/>
      <c r="K49" s="69"/>
      <c r="L49" s="69"/>
      <c r="M49" s="42"/>
      <c r="N49" s="42"/>
      <c r="O49" s="42"/>
      <c r="P49" s="60"/>
      <c r="Q49" s="36"/>
      <c r="R49" s="36"/>
      <c r="S49" s="36"/>
      <c r="T49" s="42"/>
      <c r="U49" s="42"/>
      <c r="V49" s="36"/>
      <c r="W49" s="36"/>
      <c r="X49" s="36"/>
      <c r="Y49" s="36"/>
      <c r="Z49" s="36"/>
      <c r="AA49" s="61"/>
      <c r="AB49" s="61"/>
      <c r="AC49" s="62"/>
    </row>
    <row r="50" spans="1:29" ht="76.5" x14ac:dyDescent="0.2">
      <c r="A50" s="60" t="str">
        <f>IF('Por-tema'!I48="X","E",IF('Por-tema'!J48="X","T","P"))</f>
        <v>P</v>
      </c>
      <c r="B50" s="60" t="s">
        <v>156</v>
      </c>
      <c r="C50" s="73" t="s">
        <v>157</v>
      </c>
      <c r="D50" s="73" t="s">
        <v>158</v>
      </c>
      <c r="E50" s="78" t="s">
        <v>22</v>
      </c>
      <c r="F50" s="42" t="str">
        <f t="shared" ref="F50:F62" si="2">IF(E50="SI",AC50,"")</f>
        <v>Reglamento orgánico o similar, con indicación de la existencia de la proveeduría o similar y de las funciones que realiza.</v>
      </c>
      <c r="G50" s="85" t="s">
        <v>574</v>
      </c>
      <c r="H50" s="85"/>
      <c r="I50" s="141"/>
      <c r="J50" s="42"/>
      <c r="K50" s="42"/>
      <c r="L50" s="42"/>
      <c r="M50" s="42"/>
      <c r="N50" s="42"/>
      <c r="O50" s="42"/>
      <c r="P50" s="36"/>
      <c r="Q50" s="36"/>
      <c r="R50" s="36"/>
      <c r="S50" s="36"/>
      <c r="T50" s="36"/>
      <c r="U50" s="36"/>
      <c r="V50" s="36"/>
      <c r="W50" s="36"/>
      <c r="X50" s="36"/>
      <c r="Y50" s="36"/>
      <c r="Z50" s="36"/>
      <c r="AA50" s="61"/>
      <c r="AB50" s="61"/>
      <c r="AC50" s="65" t="s">
        <v>159</v>
      </c>
    </row>
    <row r="51" spans="1:29" ht="178.5" x14ac:dyDescent="0.2">
      <c r="A51" s="60" t="str">
        <f>IF('Por-tema'!I49="X","E",IF('Por-tema'!J49="X","T","P"))</f>
        <v>P</v>
      </c>
      <c r="B51" s="60" t="s">
        <v>160</v>
      </c>
      <c r="C51" s="73" t="s">
        <v>495</v>
      </c>
      <c r="D51" s="73" t="s">
        <v>161</v>
      </c>
      <c r="E51" s="140" t="s">
        <v>22</v>
      </c>
      <c r="F51" s="42" t="str">
        <f t="shared" si="2"/>
        <v>Normativa interna sobre contratación administrativa que contemple las etapas señaladas en la pregunta.</v>
      </c>
      <c r="G51" s="85" t="s">
        <v>550</v>
      </c>
      <c r="H51" s="141"/>
      <c r="I51" s="141"/>
      <c r="J51" s="42"/>
      <c r="K51" s="42"/>
      <c r="L51" s="42"/>
      <c r="M51" s="42"/>
      <c r="N51" s="42"/>
      <c r="O51" s="42"/>
      <c r="P51" s="36"/>
      <c r="Q51" s="36"/>
      <c r="R51" s="36"/>
      <c r="S51" s="36"/>
      <c r="T51" s="36"/>
      <c r="U51" s="36"/>
      <c r="V51" s="36"/>
      <c r="W51" s="36"/>
      <c r="X51" s="36"/>
      <c r="Y51" s="36"/>
      <c r="Z51" s="36"/>
      <c r="AA51" s="61"/>
      <c r="AB51" s="61"/>
      <c r="AC51" s="65" t="s">
        <v>162</v>
      </c>
    </row>
    <row r="52" spans="1:29" ht="178.5" x14ac:dyDescent="0.2">
      <c r="A52" s="60" t="str">
        <f>IF('Por-tema'!I50="X","E",IF('Por-tema'!J50="X","T","P"))</f>
        <v>P</v>
      </c>
      <c r="B52" s="60" t="s">
        <v>163</v>
      </c>
      <c r="C52" s="73" t="s">
        <v>164</v>
      </c>
      <c r="D52" s="73" t="s">
        <v>165</v>
      </c>
      <c r="E52" s="140" t="s">
        <v>22</v>
      </c>
      <c r="F52" s="42" t="str">
        <f t="shared" si="2"/>
        <v>Normativa interna que regule lo indicado por la pregunta.</v>
      </c>
      <c r="G52" s="85" t="s">
        <v>575</v>
      </c>
      <c r="H52" s="137"/>
      <c r="I52" s="137"/>
      <c r="J52" s="42"/>
      <c r="K52" s="42"/>
      <c r="L52" s="42"/>
      <c r="M52" s="42"/>
      <c r="N52" s="42"/>
      <c r="O52" s="42"/>
      <c r="P52" s="36"/>
      <c r="Q52" s="36"/>
      <c r="R52" s="36"/>
      <c r="S52" s="36"/>
      <c r="T52" s="36"/>
      <c r="U52" s="36"/>
      <c r="V52" s="36"/>
      <c r="W52" s="36"/>
      <c r="X52" s="36"/>
      <c r="Y52" s="36"/>
      <c r="Z52" s="36"/>
      <c r="AA52" s="61"/>
      <c r="AB52" s="61"/>
      <c r="AC52" s="65" t="s">
        <v>166</v>
      </c>
    </row>
    <row r="53" spans="1:29" ht="76.5" x14ac:dyDescent="0.2">
      <c r="A53" s="60" t="str">
        <f>IF('Por-tema'!I51="X","E",IF('Por-tema'!J51="X","T","P"))</f>
        <v>E</v>
      </c>
      <c r="B53" s="60" t="s">
        <v>167</v>
      </c>
      <c r="C53" s="73" t="s">
        <v>168</v>
      </c>
      <c r="D53" s="73" t="s">
        <v>169</v>
      </c>
      <c r="E53" s="140" t="s">
        <v>22</v>
      </c>
      <c r="F53" s="42" t="str">
        <f t="shared" si="2"/>
        <v>Documentación oficializada de la definición de plazos.</v>
      </c>
      <c r="G53" s="85" t="s">
        <v>577</v>
      </c>
      <c r="H53" s="137"/>
      <c r="I53" s="137"/>
      <c r="J53" s="42"/>
      <c r="K53" s="42"/>
      <c r="L53" s="42"/>
      <c r="M53" s="42"/>
      <c r="N53" s="42"/>
      <c r="O53" s="42"/>
      <c r="P53" s="36"/>
      <c r="Q53" s="36"/>
      <c r="R53" s="36"/>
      <c r="S53" s="36"/>
      <c r="T53" s="36"/>
      <c r="U53" s="36"/>
      <c r="V53" s="36"/>
      <c r="W53" s="36"/>
      <c r="X53" s="36"/>
      <c r="Y53" s="36"/>
      <c r="Z53" s="36"/>
      <c r="AA53" s="61"/>
      <c r="AB53" s="61"/>
      <c r="AC53" s="65" t="s">
        <v>170</v>
      </c>
    </row>
    <row r="54" spans="1:29" ht="102" x14ac:dyDescent="0.2">
      <c r="A54" s="60" t="str">
        <f>IF('Por-tema'!I52="X","E",IF('Por-tema'!J52="X","T","P"))</f>
        <v>E</v>
      </c>
      <c r="B54" s="60" t="s">
        <v>171</v>
      </c>
      <c r="C54" s="73" t="s">
        <v>172</v>
      </c>
      <c r="D54" s="73" t="s">
        <v>173</v>
      </c>
      <c r="E54" s="140" t="s">
        <v>22</v>
      </c>
      <c r="F54" s="69" t="str">
        <f t="shared" si="2"/>
        <v>Plan o programa de adquisiciones.</v>
      </c>
      <c r="G54" s="85" t="s">
        <v>576</v>
      </c>
      <c r="H54" s="137"/>
      <c r="I54" s="137"/>
      <c r="J54" s="42"/>
      <c r="K54" s="42"/>
      <c r="L54" s="42"/>
      <c r="M54" s="42"/>
      <c r="N54" s="42"/>
      <c r="O54" s="42"/>
      <c r="P54" s="36"/>
      <c r="Q54" s="36"/>
      <c r="R54" s="36"/>
      <c r="S54" s="36"/>
      <c r="T54" s="36"/>
      <c r="U54" s="36"/>
      <c r="V54" s="36"/>
      <c r="W54" s="36"/>
      <c r="X54" s="36"/>
      <c r="Y54" s="36"/>
      <c r="Z54" s="36"/>
      <c r="AA54" s="61"/>
      <c r="AB54" s="61"/>
      <c r="AC54" s="65" t="s">
        <v>174</v>
      </c>
    </row>
    <row r="55" spans="1:29" ht="51" x14ac:dyDescent="0.2">
      <c r="A55" s="60" t="str">
        <f>IF('Por-tema'!I53="X","E",IF('Por-tema'!J53="X","T","P"))</f>
        <v>T</v>
      </c>
      <c r="B55" s="60" t="s">
        <v>175</v>
      </c>
      <c r="C55" s="73" t="s">
        <v>176</v>
      </c>
      <c r="D55" s="73" t="s">
        <v>177</v>
      </c>
      <c r="E55" s="140" t="s">
        <v>22</v>
      </c>
      <c r="F55" s="42" t="str">
        <f t="shared" si="2"/>
        <v>Imagen respectiva de la página de Internet institucional.</v>
      </c>
      <c r="G55" s="85" t="s">
        <v>529</v>
      </c>
      <c r="H55" s="137"/>
      <c r="I55" s="137"/>
      <c r="J55" s="42"/>
      <c r="K55" s="42"/>
      <c r="L55" s="42"/>
      <c r="M55" s="42"/>
      <c r="N55" s="42"/>
      <c r="O55" s="42"/>
      <c r="P55" s="36"/>
      <c r="Q55" s="36"/>
      <c r="R55" s="36"/>
      <c r="S55" s="36"/>
      <c r="T55" s="36"/>
      <c r="U55" s="36"/>
      <c r="V55" s="36"/>
      <c r="W55" s="36"/>
      <c r="X55" s="36"/>
      <c r="Y55" s="36"/>
      <c r="Z55" s="36"/>
      <c r="AA55" s="61"/>
      <c r="AB55" s="61"/>
      <c r="AC55" s="65" t="s">
        <v>148</v>
      </c>
    </row>
    <row r="56" spans="1:29" ht="51" x14ac:dyDescent="0.2">
      <c r="A56" s="60" t="str">
        <f>IF('Por-tema'!I54="X","E",IF('Por-tema'!J54="X","T","P"))</f>
        <v>E</v>
      </c>
      <c r="B56" s="60" t="s">
        <v>178</v>
      </c>
      <c r="C56" s="73" t="s">
        <v>179</v>
      </c>
      <c r="D56" s="73" t="s">
        <v>180</v>
      </c>
      <c r="E56" s="140" t="s">
        <v>22</v>
      </c>
      <c r="F56" s="42" t="str">
        <f t="shared" si="2"/>
        <v>Metodologías de evaluación de ofertas, con indicación de lo requerido.</v>
      </c>
      <c r="G56" s="85" t="s">
        <v>530</v>
      </c>
      <c r="H56" s="137"/>
      <c r="I56" s="137"/>
      <c r="J56" s="42"/>
      <c r="K56" s="42"/>
      <c r="L56" s="42"/>
      <c r="M56" s="42"/>
      <c r="N56" s="42"/>
      <c r="O56" s="42"/>
      <c r="P56" s="36"/>
      <c r="Q56" s="36"/>
      <c r="R56" s="36"/>
      <c r="S56" s="36"/>
      <c r="T56" s="36"/>
      <c r="U56" s="36"/>
      <c r="V56" s="36"/>
      <c r="W56" s="36"/>
      <c r="X56" s="36"/>
      <c r="Y56" s="36"/>
      <c r="Z56" s="36"/>
      <c r="AA56" s="61"/>
      <c r="AB56" s="61"/>
      <c r="AC56" s="65" t="s">
        <v>181</v>
      </c>
    </row>
    <row r="57" spans="1:29" ht="178.5" x14ac:dyDescent="0.2">
      <c r="A57" s="60" t="str">
        <f>IF('Por-tema'!I55="X","E",IF('Por-tema'!J55="X","T","P"))</f>
        <v>E</v>
      </c>
      <c r="B57" s="60" t="s">
        <v>182</v>
      </c>
      <c r="C57" s="73" t="s">
        <v>183</v>
      </c>
      <c r="D57" s="73" t="s">
        <v>184</v>
      </c>
      <c r="E57" s="140" t="s">
        <v>22</v>
      </c>
      <c r="F57" s="42" t="str">
        <f t="shared" si="2"/>
        <v>Normativa interna con indicación de lo requerido.</v>
      </c>
      <c r="G57" s="85" t="s">
        <v>549</v>
      </c>
      <c r="H57" s="137"/>
      <c r="I57" s="137"/>
      <c r="J57" s="42"/>
      <c r="K57" s="42"/>
      <c r="L57" s="42"/>
      <c r="M57" s="42"/>
      <c r="N57" s="42"/>
      <c r="O57" s="42"/>
      <c r="P57" s="36"/>
      <c r="Q57" s="36"/>
      <c r="R57" s="36"/>
      <c r="S57" s="36"/>
      <c r="T57" s="36"/>
      <c r="U57" s="36"/>
      <c r="V57" s="36"/>
      <c r="W57" s="36"/>
      <c r="X57" s="36"/>
      <c r="Y57" s="36"/>
      <c r="Z57" s="36"/>
      <c r="AA57" s="61"/>
      <c r="AB57" s="61"/>
      <c r="AC57" s="65" t="s">
        <v>185</v>
      </c>
    </row>
    <row r="58" spans="1:29" ht="38.25" x14ac:dyDescent="0.2">
      <c r="A58" s="60" t="str">
        <f>IF('Por-tema'!I56="X","E",IF('Por-tema'!J56="X","T","P"))</f>
        <v>T</v>
      </c>
      <c r="B58" s="60" t="s">
        <v>186</v>
      </c>
      <c r="C58" s="73" t="s">
        <v>187</v>
      </c>
      <c r="D58" s="73" t="s">
        <v>188</v>
      </c>
      <c r="E58" s="140" t="s">
        <v>22</v>
      </c>
      <c r="F58" s="42" t="str">
        <f t="shared" si="2"/>
        <v>Documentación que demuestre el uso de e-compras y la accesibilidad de la información.</v>
      </c>
      <c r="G58" s="85" t="s">
        <v>531</v>
      </c>
      <c r="H58" s="141"/>
      <c r="I58" s="141"/>
      <c r="J58" s="42"/>
      <c r="K58" s="42"/>
      <c r="L58" s="42"/>
      <c r="M58" s="42"/>
      <c r="N58" s="42"/>
      <c r="O58" s="42"/>
      <c r="P58" s="36"/>
      <c r="Q58" s="36"/>
      <c r="R58" s="36"/>
      <c r="S58" s="36"/>
      <c r="T58" s="36"/>
      <c r="U58" s="36"/>
      <c r="V58" s="36"/>
      <c r="W58" s="36"/>
      <c r="X58" s="36"/>
      <c r="Y58" s="36"/>
      <c r="Z58" s="36"/>
      <c r="AA58" s="61"/>
      <c r="AB58" s="61"/>
      <c r="AC58" s="65" t="s">
        <v>189</v>
      </c>
    </row>
    <row r="59" spans="1:29" ht="60" x14ac:dyDescent="0.2">
      <c r="A59" s="60" t="str">
        <f>IF('Por-tema'!I57="X","E",IF('Por-tema'!J57="X","T","P"))</f>
        <v>E</v>
      </c>
      <c r="B59" s="60" t="s">
        <v>190</v>
      </c>
      <c r="C59" s="73" t="s">
        <v>191</v>
      </c>
      <c r="D59" s="73" t="s">
        <v>192</v>
      </c>
      <c r="E59" s="140" t="s">
        <v>23</v>
      </c>
      <c r="F59" s="42" t="str">
        <f t="shared" si="2"/>
        <v/>
      </c>
      <c r="G59" s="85" t="s">
        <v>538</v>
      </c>
      <c r="H59" s="141"/>
      <c r="I59" s="141"/>
      <c r="J59" s="42"/>
      <c r="K59" s="42"/>
      <c r="L59" s="42"/>
      <c r="M59" s="42"/>
      <c r="N59" s="42"/>
      <c r="O59" s="42"/>
      <c r="P59" s="36"/>
      <c r="Q59" s="36"/>
      <c r="R59" s="36"/>
      <c r="S59" s="36"/>
      <c r="T59" s="36"/>
      <c r="U59" s="36"/>
      <c r="V59" s="36"/>
      <c r="W59" s="36"/>
      <c r="X59" s="36"/>
      <c r="Y59" s="36"/>
      <c r="Z59" s="36"/>
      <c r="AA59" s="61"/>
      <c r="AB59" s="61"/>
      <c r="AC59" s="65" t="s">
        <v>193</v>
      </c>
    </row>
    <row r="60" spans="1:29" ht="51" x14ac:dyDescent="0.2">
      <c r="A60" s="60" t="str">
        <f>IF('Por-tema'!I58="X","E",IF('Por-tema'!J58="X","T","P"))</f>
        <v>E</v>
      </c>
      <c r="B60" s="60" t="s">
        <v>194</v>
      </c>
      <c r="C60" s="75" t="s">
        <v>195</v>
      </c>
      <c r="D60" s="75" t="s">
        <v>196</v>
      </c>
      <c r="E60" s="140" t="s">
        <v>23</v>
      </c>
      <c r="F60" s="42" t="str">
        <f t="shared" si="2"/>
        <v/>
      </c>
      <c r="G60" s="85"/>
      <c r="H60" s="141"/>
      <c r="I60" s="141"/>
      <c r="J60" s="42"/>
      <c r="K60" s="42"/>
      <c r="L60" s="42"/>
      <c r="M60" s="42"/>
      <c r="N60" s="42"/>
      <c r="O60" s="42"/>
      <c r="P60" s="36"/>
      <c r="Q60" s="36"/>
      <c r="R60" s="36"/>
      <c r="S60" s="36"/>
      <c r="T60" s="36"/>
      <c r="U60" s="36"/>
      <c r="V60" s="36"/>
      <c r="W60" s="36"/>
      <c r="X60" s="36"/>
      <c r="Y60" s="36"/>
      <c r="Z60" s="36"/>
      <c r="AA60" s="61"/>
      <c r="AB60" s="61"/>
      <c r="AC60" s="65" t="s">
        <v>197</v>
      </c>
    </row>
    <row r="61" spans="1:29" ht="25.5" x14ac:dyDescent="0.2">
      <c r="A61" s="60" t="str">
        <f>IF('Por-tema'!I59="X","E",IF('Por-tema'!J59="X","T","P"))</f>
        <v>T</v>
      </c>
      <c r="B61" s="60" t="s">
        <v>198</v>
      </c>
      <c r="C61" s="75" t="s">
        <v>199</v>
      </c>
      <c r="D61" s="73" t="s">
        <v>200</v>
      </c>
      <c r="E61" s="140" t="s">
        <v>23</v>
      </c>
      <c r="F61" s="42" t="str">
        <f t="shared" si="2"/>
        <v/>
      </c>
      <c r="G61" s="227"/>
      <c r="H61" s="141"/>
      <c r="I61" s="141"/>
      <c r="J61" s="42"/>
      <c r="K61" s="42"/>
      <c r="L61" s="42"/>
      <c r="M61" s="42"/>
      <c r="N61" s="42"/>
      <c r="O61" s="42"/>
      <c r="P61" s="36"/>
      <c r="Q61" s="36"/>
      <c r="R61" s="36"/>
      <c r="S61" s="36"/>
      <c r="T61" s="36"/>
      <c r="U61" s="36"/>
      <c r="V61" s="36"/>
      <c r="W61" s="36"/>
      <c r="X61" s="36"/>
      <c r="Y61" s="36"/>
      <c r="Z61" s="36"/>
      <c r="AA61" s="61"/>
      <c r="AB61" s="61"/>
      <c r="AC61" s="65" t="s">
        <v>148</v>
      </c>
    </row>
    <row r="62" spans="1:29" ht="102" x14ac:dyDescent="0.2">
      <c r="A62" s="60" t="str">
        <f>IF('Por-tema'!I60="X","E",IF('Por-tema'!J60="X","T","P"))</f>
        <v>E</v>
      </c>
      <c r="B62" s="60" t="s">
        <v>201</v>
      </c>
      <c r="C62" s="73" t="s">
        <v>496</v>
      </c>
      <c r="D62" s="73" t="s">
        <v>202</v>
      </c>
      <c r="E62" s="140" t="s">
        <v>22</v>
      </c>
      <c r="F62" s="42" t="str">
        <f t="shared" si="2"/>
        <v>Procedimiento oficializado por la autoridad competente que contemple lo señalado por la pregunta.</v>
      </c>
      <c r="G62" s="85" t="s">
        <v>559</v>
      </c>
      <c r="H62" s="141"/>
      <c r="I62" s="141"/>
      <c r="J62" s="141"/>
      <c r="K62" s="141"/>
      <c r="L62" s="141"/>
      <c r="M62" s="141"/>
      <c r="N62" s="141"/>
      <c r="O62" s="42"/>
      <c r="P62" s="36"/>
      <c r="Q62" s="36"/>
      <c r="R62" s="36"/>
      <c r="S62" s="36"/>
      <c r="T62" s="36"/>
      <c r="U62" s="36"/>
      <c r="V62" s="36"/>
      <c r="W62" s="36"/>
      <c r="X62" s="36"/>
      <c r="Y62" s="36"/>
      <c r="Z62" s="36"/>
      <c r="AA62" s="61"/>
      <c r="AB62" s="61"/>
      <c r="AC62" s="65" t="s">
        <v>203</v>
      </c>
    </row>
    <row r="63" spans="1:29" x14ac:dyDescent="0.2">
      <c r="A63" s="63"/>
      <c r="B63" s="63"/>
      <c r="C63" s="76"/>
      <c r="D63" s="39"/>
      <c r="E63" s="59"/>
      <c r="F63" s="42"/>
      <c r="G63" s="141"/>
      <c r="H63" s="141"/>
      <c r="I63" s="141"/>
      <c r="J63" s="42"/>
      <c r="K63" s="42"/>
      <c r="L63" s="42"/>
      <c r="M63" s="42"/>
      <c r="N63" s="42"/>
      <c r="O63" s="42"/>
      <c r="P63" s="36"/>
      <c r="Q63" s="36"/>
      <c r="R63" s="36"/>
      <c r="S63" s="36"/>
      <c r="T63" s="36"/>
      <c r="U63" s="36"/>
      <c r="V63" s="36"/>
      <c r="W63" s="36"/>
      <c r="X63" s="36"/>
      <c r="Y63" s="36"/>
      <c r="Z63" s="36"/>
      <c r="AA63" s="61"/>
      <c r="AB63" s="61"/>
      <c r="AC63" s="42"/>
    </row>
    <row r="64" spans="1:29" x14ac:dyDescent="0.2">
      <c r="A64" s="173"/>
      <c r="B64" s="173">
        <v>4</v>
      </c>
      <c r="C64" s="174" t="s">
        <v>204</v>
      </c>
      <c r="D64" s="175"/>
      <c r="E64" s="173"/>
      <c r="F64" s="176"/>
      <c r="G64" s="177"/>
      <c r="H64" s="177"/>
      <c r="I64" s="177"/>
      <c r="J64" s="69"/>
      <c r="K64" s="69"/>
      <c r="L64" s="69"/>
      <c r="M64" s="42"/>
      <c r="N64" s="42"/>
      <c r="O64" s="42"/>
      <c r="P64" s="60"/>
      <c r="Q64" s="36"/>
      <c r="R64" s="36"/>
      <c r="S64" s="36"/>
      <c r="T64" s="42"/>
      <c r="U64" s="42"/>
      <c r="V64" s="36"/>
      <c r="W64" s="36"/>
      <c r="X64" s="36"/>
      <c r="Y64" s="36"/>
      <c r="Z64" s="36"/>
      <c r="AA64" s="61"/>
      <c r="AB64" s="61"/>
      <c r="AC64" s="62"/>
    </row>
    <row r="65" spans="1:29" ht="38.25" x14ac:dyDescent="0.2">
      <c r="A65" s="60" t="str">
        <f>IF('Por-tema'!I63="X","E",IF('Por-tema'!J63="X","T","P"))</f>
        <v>E</v>
      </c>
      <c r="B65" s="60" t="s">
        <v>205</v>
      </c>
      <c r="C65" s="73" t="s">
        <v>206</v>
      </c>
      <c r="D65" s="66" t="s">
        <v>207</v>
      </c>
      <c r="E65" s="187" t="s">
        <v>22</v>
      </c>
      <c r="F65" s="42" t="str">
        <f t="shared" ref="F65:F94" si="3">IF(E65="SI",AC65,"")</f>
        <v>Verificación por la CGR en el SIPP. No se requiere documentación en el expediente preparado por la institución.</v>
      </c>
      <c r="G65" s="141"/>
      <c r="H65" s="141"/>
      <c r="I65" s="141"/>
      <c r="J65" s="42"/>
      <c r="K65" s="42"/>
      <c r="L65" s="42"/>
      <c r="M65" s="42"/>
      <c r="N65" s="42"/>
      <c r="O65" s="42"/>
      <c r="P65" s="36"/>
      <c r="Q65" s="36"/>
      <c r="R65" s="36"/>
      <c r="S65" s="36"/>
      <c r="T65" s="36"/>
      <c r="U65" s="36"/>
      <c r="V65" s="36"/>
      <c r="W65" s="36"/>
      <c r="X65" s="36"/>
      <c r="Y65" s="36"/>
      <c r="Z65" s="36"/>
      <c r="AA65" s="61"/>
      <c r="AB65" s="61"/>
      <c r="AC65" s="74" t="s">
        <v>208</v>
      </c>
    </row>
    <row r="66" spans="1:29" ht="89.25" x14ac:dyDescent="0.2">
      <c r="A66" s="60" t="str">
        <f>IF('Por-tema'!I64="X","E",IF('Por-tema'!J64="X","T","P"))</f>
        <v>P</v>
      </c>
      <c r="B66" s="60" t="s">
        <v>209</v>
      </c>
      <c r="C66" s="73" t="s">
        <v>210</v>
      </c>
      <c r="D66" s="73" t="s">
        <v>211</v>
      </c>
      <c r="E66" s="187" t="s">
        <v>22</v>
      </c>
      <c r="F66" s="42" t="str">
        <f t="shared" si="3"/>
        <v>Manual de procedimientos que regule lo indicado en la pregunta, debidamente oficializado por la autoridad institucional competente.</v>
      </c>
      <c r="G66" s="85" t="s">
        <v>560</v>
      </c>
      <c r="H66" s="141"/>
      <c r="I66" s="141"/>
      <c r="J66" s="42"/>
      <c r="K66" s="42"/>
      <c r="L66" s="42"/>
      <c r="M66" s="42"/>
      <c r="N66" s="42"/>
      <c r="O66" s="42"/>
      <c r="P66" s="36"/>
      <c r="Q66" s="36"/>
      <c r="R66" s="36"/>
      <c r="S66" s="36"/>
      <c r="T66" s="36"/>
      <c r="U66" s="36"/>
      <c r="V66" s="36"/>
      <c r="W66" s="36"/>
      <c r="X66" s="36"/>
      <c r="Y66" s="36"/>
      <c r="Z66" s="36"/>
      <c r="AA66" s="61"/>
      <c r="AB66" s="61"/>
      <c r="AC66" s="65" t="s">
        <v>212</v>
      </c>
    </row>
    <row r="67" spans="1:29" ht="25.5" x14ac:dyDescent="0.2">
      <c r="A67" s="60" t="str">
        <f>IF('Por-tema'!I65="X","E",IF('Por-tema'!J65="X","T","P"))</f>
        <v>T</v>
      </c>
      <c r="B67" s="60" t="s">
        <v>213</v>
      </c>
      <c r="C67" s="73" t="s">
        <v>214</v>
      </c>
      <c r="D67" s="73" t="s">
        <v>215</v>
      </c>
      <c r="E67" s="187" t="s">
        <v>22</v>
      </c>
      <c r="F67" s="42" t="str">
        <f t="shared" si="3"/>
        <v>Imagen respectiva de la página de Internet de la institución.</v>
      </c>
      <c r="G67" s="231" t="s">
        <v>552</v>
      </c>
      <c r="H67" s="141"/>
      <c r="I67" s="141"/>
      <c r="J67" s="42"/>
      <c r="K67" s="42"/>
      <c r="L67" s="42"/>
      <c r="M67" s="42"/>
      <c r="N67" s="42"/>
      <c r="O67" s="42"/>
      <c r="P67" s="36"/>
      <c r="Q67" s="36"/>
      <c r="R67" s="36"/>
      <c r="S67" s="36"/>
      <c r="T67" s="36"/>
      <c r="U67" s="36"/>
      <c r="V67" s="36"/>
      <c r="W67" s="36"/>
      <c r="X67" s="36"/>
      <c r="Y67" s="36"/>
      <c r="Z67" s="36"/>
      <c r="AA67" s="61"/>
      <c r="AB67" s="61"/>
      <c r="AC67" s="79" t="s">
        <v>216</v>
      </c>
    </row>
    <row r="68" spans="1:29" ht="153" x14ac:dyDescent="0.2">
      <c r="A68" s="60" t="str">
        <f>IF('Por-tema'!I66="X","E",IF('Por-tema'!J66="X","T","P"))</f>
        <v>E</v>
      </c>
      <c r="B68" s="60" t="s">
        <v>217</v>
      </c>
      <c r="C68" s="73" t="s">
        <v>497</v>
      </c>
      <c r="D68" s="66" t="s">
        <v>218</v>
      </c>
      <c r="E68" s="187" t="s">
        <v>22</v>
      </c>
      <c r="F68" s="42" t="str">
        <f t="shared" si="3"/>
        <v>Informe de evaluación presupuestaria, con indicación de lo requerido por la pregunta.</v>
      </c>
      <c r="G68" s="85" t="s">
        <v>581</v>
      </c>
      <c r="H68" s="141"/>
      <c r="I68" s="141"/>
      <c r="J68" s="42"/>
      <c r="K68" s="42"/>
      <c r="L68" s="42"/>
      <c r="M68" s="42"/>
      <c r="N68" s="42"/>
      <c r="O68" s="42"/>
      <c r="P68" s="36"/>
      <c r="Q68" s="36"/>
      <c r="R68" s="36"/>
      <c r="S68" s="36"/>
      <c r="T68" s="36"/>
      <c r="U68" s="36"/>
      <c r="V68" s="36"/>
      <c r="W68" s="36"/>
      <c r="X68" s="36"/>
      <c r="Y68" s="36"/>
      <c r="Z68" s="36"/>
      <c r="AA68" s="61"/>
      <c r="AB68" s="61"/>
      <c r="AC68" s="65" t="s">
        <v>219</v>
      </c>
    </row>
    <row r="69" spans="1:29" ht="38.25" x14ac:dyDescent="0.2">
      <c r="A69" s="60" t="str">
        <f>IF('Por-tema'!I67="X","E",IF('Por-tema'!J67="X","T","P"))</f>
        <v>E</v>
      </c>
      <c r="B69" s="60" t="s">
        <v>220</v>
      </c>
      <c r="C69" s="73" t="s">
        <v>461</v>
      </c>
      <c r="D69" s="66" t="s">
        <v>221</v>
      </c>
      <c r="E69" s="187" t="s">
        <v>22</v>
      </c>
      <c r="F69" s="42" t="str">
        <f t="shared" si="3"/>
        <v>Evaluación presupuestaria, con indicación de lo requerido.</v>
      </c>
      <c r="G69" s="85" t="s">
        <v>524</v>
      </c>
      <c r="H69" s="141"/>
      <c r="I69" s="141"/>
      <c r="J69" s="42"/>
      <c r="K69" s="42"/>
      <c r="L69" s="42"/>
      <c r="M69" s="42"/>
      <c r="N69" s="42"/>
      <c r="O69" s="42"/>
      <c r="P69" s="36"/>
      <c r="Q69" s="36"/>
      <c r="R69" s="36"/>
      <c r="S69" s="36"/>
      <c r="T69" s="36"/>
      <c r="U69" s="36"/>
      <c r="V69" s="36"/>
      <c r="W69" s="36"/>
      <c r="X69" s="36"/>
      <c r="Y69" s="36"/>
      <c r="Z69" s="36"/>
      <c r="AA69" s="61"/>
      <c r="AB69" s="61"/>
      <c r="AC69" s="65" t="s">
        <v>222</v>
      </c>
    </row>
    <row r="70" spans="1:29" ht="102" x14ac:dyDescent="0.2">
      <c r="A70" s="60" t="str">
        <f>IF('Por-tema'!I68="X","E",IF('Por-tema'!J68="X","T","P"))</f>
        <v>E</v>
      </c>
      <c r="B70" s="60" t="s">
        <v>223</v>
      </c>
      <c r="C70" s="73" t="s">
        <v>224</v>
      </c>
      <c r="D70" s="75" t="s">
        <v>225</v>
      </c>
      <c r="E70" s="187" t="s">
        <v>22</v>
      </c>
      <c r="F70" s="42" t="str">
        <f t="shared" si="3"/>
        <v>Acuerdo, acta, resolución o minuta con indicación de la fecha de emisión del informe más reciente y de la fecha en que se discutió con el jerarca.</v>
      </c>
      <c r="G70" s="85" t="s">
        <v>532</v>
      </c>
      <c r="H70" s="141"/>
      <c r="I70" s="141"/>
      <c r="J70" s="42"/>
      <c r="K70" s="42"/>
      <c r="L70" s="42"/>
      <c r="M70" s="42"/>
      <c r="N70" s="42"/>
      <c r="O70" s="42"/>
      <c r="P70" s="36"/>
      <c r="Q70" s="36"/>
      <c r="R70" s="36"/>
      <c r="S70" s="36"/>
      <c r="T70" s="36"/>
      <c r="U70" s="36"/>
      <c r="V70" s="36"/>
      <c r="W70" s="36"/>
      <c r="X70" s="36"/>
      <c r="Y70" s="36"/>
      <c r="Z70" s="36"/>
      <c r="AA70" s="61"/>
      <c r="AB70" s="61"/>
      <c r="AC70" s="65" t="s">
        <v>226</v>
      </c>
    </row>
    <row r="71" spans="1:29" ht="127.5" x14ac:dyDescent="0.2">
      <c r="A71" s="60" t="str">
        <f>IF('Por-tema'!I69="X","E",IF('Por-tema'!J69="X","T","P"))</f>
        <v>P</v>
      </c>
      <c r="B71" s="60" t="s">
        <v>227</v>
      </c>
      <c r="C71" s="75" t="s">
        <v>228</v>
      </c>
      <c r="D71" s="66" t="s">
        <v>229</v>
      </c>
      <c r="E71" s="187" t="s">
        <v>22</v>
      </c>
      <c r="F71" s="42" t="str">
        <f t="shared" si="3"/>
        <v>Informe de revisión de la liquidación presupuestaria por un tercero independiente interno o externo, según corresponda.</v>
      </c>
      <c r="G71" s="85" t="s">
        <v>551</v>
      </c>
      <c r="H71" s="141"/>
      <c r="I71" s="141"/>
      <c r="J71" s="42"/>
      <c r="K71" s="42"/>
      <c r="L71" s="42"/>
      <c r="M71" s="42"/>
      <c r="N71" s="42"/>
      <c r="O71" s="42"/>
      <c r="P71" s="36"/>
      <c r="Q71" s="36"/>
      <c r="R71" s="36"/>
      <c r="S71" s="36"/>
      <c r="T71" s="36"/>
      <c r="U71" s="36"/>
      <c r="V71" s="36"/>
      <c r="W71" s="36"/>
      <c r="X71" s="36"/>
      <c r="Y71" s="36"/>
      <c r="Z71" s="36"/>
      <c r="AA71" s="61"/>
      <c r="AB71" s="61"/>
      <c r="AC71" s="65" t="s">
        <v>230</v>
      </c>
    </row>
    <row r="72" spans="1:29" ht="38.25" x14ac:dyDescent="0.2">
      <c r="A72" s="60" t="str">
        <f>IF('Por-tema'!I70="X","E",IF('Por-tema'!J70="X","T","P"))</f>
        <v>T</v>
      </c>
      <c r="B72" s="60" t="s">
        <v>231</v>
      </c>
      <c r="C72" s="75" t="s">
        <v>232</v>
      </c>
      <c r="D72" s="73" t="s">
        <v>233</v>
      </c>
      <c r="E72" s="187" t="s">
        <v>22</v>
      </c>
      <c r="F72" s="42" t="str">
        <f t="shared" si="3"/>
        <v>Imagen respectiva de la página de Internet de la institución.</v>
      </c>
      <c r="G72" s="231" t="s">
        <v>523</v>
      </c>
      <c r="H72" s="141"/>
      <c r="I72" s="141"/>
      <c r="J72" s="42"/>
      <c r="K72" s="141"/>
      <c r="L72" s="141"/>
      <c r="M72" s="141"/>
      <c r="N72" s="141"/>
      <c r="O72" s="42"/>
      <c r="P72" s="36"/>
      <c r="Q72" s="36"/>
      <c r="R72" s="36"/>
      <c r="S72" s="36"/>
      <c r="T72" s="36"/>
      <c r="U72" s="36"/>
      <c r="V72" s="36"/>
      <c r="W72" s="36"/>
      <c r="X72" s="36"/>
      <c r="Y72" s="36"/>
      <c r="Z72" s="36"/>
      <c r="AA72" s="61"/>
      <c r="AB72" s="61"/>
      <c r="AC72" s="65" t="s">
        <v>216</v>
      </c>
    </row>
    <row r="73" spans="1:29" ht="38.25" x14ac:dyDescent="0.2">
      <c r="A73" s="60" t="str">
        <f>IF('Por-tema'!I71="X","E",IF('Por-tema'!J71="X","T","P"))</f>
        <v>P</v>
      </c>
      <c r="B73" s="60" t="s">
        <v>234</v>
      </c>
      <c r="C73" s="75" t="s">
        <v>235</v>
      </c>
      <c r="D73" s="73" t="s">
        <v>236</v>
      </c>
      <c r="E73" s="187" t="s">
        <v>22</v>
      </c>
      <c r="F73" s="42" t="str">
        <f t="shared" si="3"/>
        <v>Regulaciones internas sobre visado emitidas por la autoridad competente.</v>
      </c>
      <c r="G73" s="85" t="s">
        <v>543</v>
      </c>
      <c r="H73" s="141"/>
      <c r="I73" s="141"/>
      <c r="J73" s="141"/>
      <c r="K73" s="141"/>
      <c r="L73" s="141"/>
      <c r="M73" s="141"/>
      <c r="N73" s="141"/>
      <c r="O73" s="42"/>
      <c r="P73" s="36"/>
      <c r="Q73" s="36"/>
      <c r="R73" s="36"/>
      <c r="S73" s="36"/>
      <c r="T73" s="36"/>
      <c r="U73" s="36"/>
      <c r="V73" s="36"/>
      <c r="W73" s="36"/>
      <c r="X73" s="36"/>
      <c r="Y73" s="36"/>
      <c r="Z73" s="36"/>
      <c r="AA73" s="61"/>
      <c r="AB73" s="61"/>
      <c r="AC73" s="65" t="s">
        <v>237</v>
      </c>
    </row>
    <row r="74" spans="1:29" ht="38.25" x14ac:dyDescent="0.2">
      <c r="A74" s="60" t="str">
        <f>IF('Por-tema'!I72="X","E",IF('Por-tema'!J72="X","T","P"))</f>
        <v>P</v>
      </c>
      <c r="B74" s="60" t="s">
        <v>238</v>
      </c>
      <c r="C74" s="75" t="s">
        <v>239</v>
      </c>
      <c r="D74" s="73" t="s">
        <v>240</v>
      </c>
      <c r="E74" s="187" t="s">
        <v>22</v>
      </c>
      <c r="F74" s="42" t="str">
        <f t="shared" si="3"/>
        <v>Comunicación oficial sobre designación del responsable.</v>
      </c>
      <c r="G74" s="85" t="s">
        <v>533</v>
      </c>
      <c r="H74" s="42"/>
      <c r="I74" s="42"/>
      <c r="J74" s="141"/>
      <c r="K74" s="141"/>
      <c r="L74" s="141"/>
      <c r="M74" s="141"/>
      <c r="N74" s="141"/>
      <c r="O74" s="42"/>
      <c r="P74" s="80"/>
      <c r="Q74" s="80"/>
      <c r="R74" s="80"/>
      <c r="S74" s="80"/>
      <c r="T74" s="80"/>
      <c r="U74" s="80"/>
      <c r="V74" s="80"/>
      <c r="W74" s="80"/>
      <c r="X74" s="80"/>
      <c r="Y74" s="80"/>
      <c r="Z74" s="71"/>
      <c r="AA74" s="61"/>
      <c r="AB74" s="61"/>
      <c r="AC74" s="65" t="s">
        <v>241</v>
      </c>
    </row>
    <row r="75" spans="1:29" ht="76.5" x14ac:dyDescent="0.2">
      <c r="A75" s="60" t="str">
        <f>IF('Por-tema'!I73="X","E",IF('Por-tema'!J73="X","T","P"))</f>
        <v>T</v>
      </c>
      <c r="B75" s="60" t="s">
        <v>242</v>
      </c>
      <c r="C75" s="73" t="s">
        <v>243</v>
      </c>
      <c r="D75" s="136" t="s">
        <v>244</v>
      </c>
      <c r="E75" s="187" t="s">
        <v>22</v>
      </c>
      <c r="F75" s="42" t="str">
        <f t="shared" si="3"/>
        <v>Documentación formal de los escenarios definidos y analizados.</v>
      </c>
      <c r="G75" s="85" t="s">
        <v>561</v>
      </c>
      <c r="H75" s="42"/>
      <c r="I75" s="42"/>
      <c r="J75" s="141"/>
      <c r="K75" s="141"/>
      <c r="L75" s="141"/>
      <c r="M75" s="141"/>
      <c r="N75" s="141"/>
      <c r="O75" s="42"/>
      <c r="P75" s="80"/>
      <c r="Q75" s="80"/>
      <c r="R75" s="80"/>
      <c r="S75" s="80"/>
      <c r="T75" s="80"/>
      <c r="U75" s="80"/>
      <c r="V75" s="80"/>
      <c r="W75" s="80"/>
      <c r="X75" s="80"/>
      <c r="Y75" s="80"/>
      <c r="Z75" s="36"/>
      <c r="AA75" s="61"/>
      <c r="AB75" s="61"/>
      <c r="AC75" s="69" t="s">
        <v>245</v>
      </c>
    </row>
    <row r="76" spans="1:29" ht="89.25" x14ac:dyDescent="0.2">
      <c r="A76" s="60" t="str">
        <f>IF('Por-tema'!I74="X","E",IF('Por-tema'!J74="X","T","P"))</f>
        <v>T</v>
      </c>
      <c r="B76" s="60" t="s">
        <v>246</v>
      </c>
      <c r="C76" s="73" t="s">
        <v>247</v>
      </c>
      <c r="D76" s="136" t="s">
        <v>248</v>
      </c>
      <c r="E76" s="187" t="s">
        <v>22</v>
      </c>
      <c r="F76" s="42" t="str">
        <f t="shared" si="3"/>
        <v>Documentación formal del análisis de las variables utilizadas, así como la descripción de las fórmulas y su interpretación.</v>
      </c>
      <c r="G76" s="85" t="s">
        <v>562</v>
      </c>
      <c r="H76" s="141"/>
      <c r="I76" s="141"/>
      <c r="J76" s="141"/>
      <c r="K76" s="141"/>
      <c r="L76" s="141"/>
      <c r="M76" s="141"/>
      <c r="N76" s="141"/>
      <c r="O76" s="42"/>
      <c r="P76" s="80"/>
      <c r="Q76" s="39"/>
      <c r="R76" s="81"/>
      <c r="S76" s="80"/>
      <c r="T76" s="80"/>
      <c r="U76" s="80"/>
      <c r="V76" s="80"/>
      <c r="W76" s="80"/>
      <c r="X76" s="80"/>
      <c r="Y76" s="80"/>
      <c r="Z76" s="36"/>
      <c r="AA76" s="61"/>
      <c r="AB76" s="61"/>
      <c r="AC76" s="69" t="s">
        <v>249</v>
      </c>
    </row>
    <row r="77" spans="1:29" x14ac:dyDescent="0.2">
      <c r="A77" s="60"/>
      <c r="B77" s="60"/>
      <c r="C77" s="82"/>
      <c r="D77" s="77"/>
      <c r="E77" s="59"/>
      <c r="F77" s="42" t="str">
        <f t="shared" si="3"/>
        <v/>
      </c>
      <c r="G77" s="141"/>
      <c r="H77" s="141"/>
      <c r="I77" s="141"/>
      <c r="J77" s="42"/>
      <c r="K77" s="141"/>
      <c r="L77" s="141"/>
      <c r="M77" s="141"/>
      <c r="N77" s="141"/>
      <c r="O77" s="42"/>
      <c r="P77" s="36"/>
      <c r="Q77" s="36"/>
      <c r="R77" s="36"/>
      <c r="S77" s="36"/>
      <c r="T77" s="36"/>
      <c r="U77" s="36"/>
      <c r="V77" s="36"/>
      <c r="W77" s="36"/>
      <c r="X77" s="36"/>
      <c r="Y77" s="36"/>
      <c r="Z77" s="36"/>
      <c r="AA77" s="61"/>
      <c r="AB77" s="61"/>
      <c r="AC77" s="65"/>
    </row>
    <row r="78" spans="1:29" x14ac:dyDescent="0.2">
      <c r="A78" s="188"/>
      <c r="B78" s="188">
        <v>5</v>
      </c>
      <c r="C78" s="189" t="s">
        <v>250</v>
      </c>
      <c r="D78" s="175"/>
      <c r="E78" s="173"/>
      <c r="F78" s="176" t="str">
        <f t="shared" si="3"/>
        <v/>
      </c>
      <c r="G78" s="177"/>
      <c r="H78" s="177"/>
      <c r="I78" s="177"/>
      <c r="J78" s="69"/>
      <c r="K78" s="69"/>
      <c r="L78" s="69"/>
      <c r="M78" s="42"/>
      <c r="N78" s="42"/>
      <c r="O78" s="42"/>
      <c r="P78" s="60"/>
      <c r="Q78" s="36"/>
      <c r="R78" s="36"/>
      <c r="S78" s="36"/>
      <c r="T78" s="42"/>
      <c r="U78" s="42"/>
      <c r="V78" s="36"/>
      <c r="W78" s="36"/>
      <c r="X78" s="36"/>
      <c r="Y78" s="36"/>
      <c r="Z78" s="36"/>
      <c r="AA78" s="61"/>
      <c r="AB78" s="61"/>
      <c r="AC78" s="62"/>
    </row>
    <row r="79" spans="1:29" ht="38.25" x14ac:dyDescent="0.2">
      <c r="A79" s="60" t="str">
        <f>IF('Por-tema'!I77="X","E",IF('Por-tema'!J77="X","T","P"))</f>
        <v>P</v>
      </c>
      <c r="B79" s="60" t="s">
        <v>251</v>
      </c>
      <c r="C79" s="73" t="s">
        <v>252</v>
      </c>
      <c r="D79" s="42" t="s">
        <v>253</v>
      </c>
      <c r="E79" s="140" t="s">
        <v>22</v>
      </c>
      <c r="F79" s="42" t="str">
        <f t="shared" si="3"/>
        <v>Normativa interna sobre la estructura del departamento de TI, debidamente oficializada por la autoridad institucional competente.</v>
      </c>
      <c r="G79" s="85" t="s">
        <v>513</v>
      </c>
      <c r="H79" s="141"/>
      <c r="I79" s="141"/>
      <c r="J79" s="42"/>
      <c r="K79" s="141"/>
      <c r="L79" s="141"/>
      <c r="M79" s="141"/>
      <c r="N79" s="141"/>
      <c r="O79" s="42"/>
      <c r="P79" s="36"/>
      <c r="Q79" s="71"/>
      <c r="R79" s="71"/>
      <c r="S79" s="36"/>
      <c r="T79" s="36"/>
      <c r="U79" s="36"/>
      <c r="V79" s="36"/>
      <c r="W79" s="36"/>
      <c r="X79" s="36"/>
      <c r="Y79" s="36"/>
      <c r="Z79" s="36"/>
      <c r="AA79" s="61"/>
      <c r="AB79" s="61"/>
      <c r="AC79" s="65" t="s">
        <v>254</v>
      </c>
    </row>
    <row r="80" spans="1:29" ht="51" x14ac:dyDescent="0.2">
      <c r="A80" s="60" t="str">
        <f>IF('Por-tema'!I78="X","E",IF('Por-tema'!J78="X","T","P"))</f>
        <v>E</v>
      </c>
      <c r="B80" s="60" t="s">
        <v>255</v>
      </c>
      <c r="C80" s="73" t="s">
        <v>256</v>
      </c>
      <c r="D80" s="42" t="s">
        <v>257</v>
      </c>
      <c r="E80" s="140" t="s">
        <v>22</v>
      </c>
      <c r="F80" s="42" t="str">
        <f t="shared" si="3"/>
        <v>Documento sobre designación formal de funcionarios.</v>
      </c>
      <c r="G80" s="85" t="s">
        <v>539</v>
      </c>
      <c r="H80" s="141"/>
      <c r="I80" s="141"/>
      <c r="J80" s="42"/>
      <c r="K80" s="141"/>
      <c r="L80" s="141"/>
      <c r="M80" s="141"/>
      <c r="N80" s="141"/>
      <c r="O80" s="42"/>
      <c r="P80" s="36"/>
      <c r="Q80" s="36"/>
      <c r="R80" s="36"/>
      <c r="S80" s="36"/>
      <c r="T80" s="36"/>
      <c r="U80" s="36"/>
      <c r="V80" s="36"/>
      <c r="W80" s="36"/>
      <c r="X80" s="36"/>
      <c r="Y80" s="36"/>
      <c r="Z80" s="36"/>
      <c r="AA80" s="61"/>
      <c r="AB80" s="61"/>
      <c r="AC80" s="65" t="s">
        <v>258</v>
      </c>
    </row>
    <row r="81" spans="1:30" ht="127.5" x14ac:dyDescent="0.2">
      <c r="A81" s="60" t="str">
        <f>IF('Por-tema'!I79="X","E",IF('Por-tema'!J79="X","T","P"))</f>
        <v>E</v>
      </c>
      <c r="B81" s="60" t="s">
        <v>259</v>
      </c>
      <c r="C81" s="73" t="s">
        <v>498</v>
      </c>
      <c r="D81" s="42" t="s">
        <v>260</v>
      </c>
      <c r="E81" s="140" t="s">
        <v>22</v>
      </c>
      <c r="F81" s="42" t="str">
        <f t="shared" si="3"/>
        <v>Plan estratégido de TI con indicación de lo requerido, debidamente oficializado y actualizado.</v>
      </c>
      <c r="G81" s="138" t="s">
        <v>514</v>
      </c>
      <c r="H81" s="80"/>
      <c r="I81" s="80"/>
      <c r="J81" s="80"/>
      <c r="K81" s="80"/>
      <c r="L81" s="80"/>
      <c r="M81" s="80"/>
      <c r="N81" s="80"/>
      <c r="O81" s="80"/>
      <c r="P81" s="71"/>
      <c r="Q81" s="36"/>
      <c r="R81" s="36"/>
      <c r="S81" s="71"/>
      <c r="T81" s="71"/>
      <c r="U81" s="71"/>
      <c r="V81" s="71"/>
      <c r="W81" s="71"/>
      <c r="X81" s="71"/>
      <c r="Y81" s="71"/>
      <c r="Z81" s="36"/>
      <c r="AA81" s="80"/>
      <c r="AB81" s="80"/>
      <c r="AC81" s="65" t="s">
        <v>261</v>
      </c>
    </row>
    <row r="82" spans="1:30" ht="63.75" x14ac:dyDescent="0.2">
      <c r="A82" s="60" t="str">
        <f>IF('Por-tema'!I80="X","E",IF('Por-tema'!J80="X","T","P"))</f>
        <v>E</v>
      </c>
      <c r="B82" s="60" t="s">
        <v>262</v>
      </c>
      <c r="C82" s="73" t="s">
        <v>499</v>
      </c>
      <c r="D82" s="42" t="s">
        <v>263</v>
      </c>
      <c r="E82" s="140" t="s">
        <v>23</v>
      </c>
      <c r="F82" s="42" t="str">
        <f t="shared" si="3"/>
        <v/>
      </c>
      <c r="G82" s="138"/>
      <c r="H82" s="138"/>
      <c r="I82" s="80"/>
      <c r="J82" s="80"/>
      <c r="K82" s="80"/>
      <c r="L82" s="80"/>
      <c r="M82" s="80"/>
      <c r="N82" s="80"/>
      <c r="O82" s="80"/>
      <c r="P82" s="36"/>
      <c r="Q82" s="36"/>
      <c r="R82" s="36"/>
      <c r="S82" s="36"/>
      <c r="T82" s="36"/>
      <c r="U82" s="36"/>
      <c r="V82" s="36"/>
      <c r="W82" s="36"/>
      <c r="X82" s="36"/>
      <c r="Y82" s="36"/>
      <c r="Z82" s="36"/>
      <c r="AA82" s="80"/>
      <c r="AB82" s="80"/>
      <c r="AC82" s="65" t="s">
        <v>264</v>
      </c>
    </row>
    <row r="83" spans="1:30" ht="144" x14ac:dyDescent="0.2">
      <c r="A83" s="60" t="str">
        <f>IF('Por-tema'!I81="X","E",IF('Por-tema'!J81="X","T","P"))</f>
        <v>E</v>
      </c>
      <c r="B83" s="60" t="s">
        <v>265</v>
      </c>
      <c r="C83" s="73" t="s">
        <v>266</v>
      </c>
      <c r="D83" s="42" t="s">
        <v>267</v>
      </c>
      <c r="E83" s="140" t="s">
        <v>22</v>
      </c>
      <c r="F83" s="42" t="str">
        <f t="shared" si="3"/>
        <v>Modelo de plataforma tecnológica, con indicación de lo requerido.</v>
      </c>
      <c r="G83" s="139" t="s">
        <v>515</v>
      </c>
      <c r="H83" s="80"/>
      <c r="I83" s="80"/>
      <c r="J83" s="80"/>
      <c r="K83" s="80"/>
      <c r="L83" s="80"/>
      <c r="M83" s="80"/>
      <c r="N83" s="80"/>
      <c r="O83" s="80"/>
      <c r="P83" s="36"/>
      <c r="Q83" s="36"/>
      <c r="R83" s="36"/>
      <c r="S83" s="36"/>
      <c r="T83" s="36"/>
      <c r="U83" s="36"/>
      <c r="V83" s="36"/>
      <c r="W83" s="36"/>
      <c r="X83" s="36"/>
      <c r="Y83" s="36"/>
      <c r="Z83" s="36"/>
      <c r="AA83" s="80"/>
      <c r="AB83" s="80"/>
      <c r="AC83" s="65" t="s">
        <v>268</v>
      </c>
    </row>
    <row r="84" spans="1:30" ht="63.75" x14ac:dyDescent="0.2">
      <c r="A84" s="60" t="str">
        <f>IF('Por-tema'!I82="X","E",IF('Por-tema'!J82="X","T","P"))</f>
        <v>E</v>
      </c>
      <c r="B84" s="60" t="s">
        <v>269</v>
      </c>
      <c r="C84" s="73" t="s">
        <v>270</v>
      </c>
      <c r="D84" s="42" t="s">
        <v>271</v>
      </c>
      <c r="E84" s="140" t="s">
        <v>23</v>
      </c>
      <c r="F84" s="42" t="str">
        <f t="shared" si="3"/>
        <v/>
      </c>
      <c r="G84" s="138"/>
      <c r="H84" s="80"/>
      <c r="I84" s="80"/>
      <c r="J84" s="80"/>
      <c r="K84" s="80"/>
      <c r="L84" s="80"/>
      <c r="M84" s="80"/>
      <c r="N84" s="80"/>
      <c r="O84" s="80"/>
      <c r="P84" s="36"/>
      <c r="Q84" s="36"/>
      <c r="R84" s="36"/>
      <c r="S84" s="36"/>
      <c r="T84" s="36"/>
      <c r="U84" s="36"/>
      <c r="V84" s="36"/>
      <c r="W84" s="36"/>
      <c r="X84" s="36"/>
      <c r="Y84" s="36"/>
      <c r="Z84" s="36"/>
      <c r="AA84" s="80"/>
      <c r="AB84" s="80"/>
      <c r="AC84" s="65" t="s">
        <v>272</v>
      </c>
    </row>
    <row r="85" spans="1:30" ht="51" x14ac:dyDescent="0.2">
      <c r="A85" s="60" t="str">
        <f>IF('Por-tema'!I83="X","E",IF('Por-tema'!J83="X","T","P"))</f>
        <v>T</v>
      </c>
      <c r="B85" s="60" t="s">
        <v>273</v>
      </c>
      <c r="C85" s="73" t="s">
        <v>274</v>
      </c>
      <c r="D85" s="42" t="s">
        <v>275</v>
      </c>
      <c r="E85" s="140" t="s">
        <v>22</v>
      </c>
      <c r="F85" s="42" t="str">
        <f t="shared" si="3"/>
        <v>Modelo de entrega de servicio de TI, oficializado por la autoridad institucional competente.</v>
      </c>
      <c r="G85" s="226" t="s">
        <v>516</v>
      </c>
      <c r="H85" s="80"/>
      <c r="I85" s="80"/>
      <c r="J85" s="80"/>
      <c r="K85" s="80"/>
      <c r="L85" s="80"/>
      <c r="M85" s="80"/>
      <c r="N85" s="80"/>
      <c r="O85" s="80"/>
      <c r="P85" s="36"/>
      <c r="Q85" s="36"/>
      <c r="R85" s="36"/>
      <c r="S85" s="36"/>
      <c r="T85" s="36"/>
      <c r="U85" s="36"/>
      <c r="V85" s="36"/>
      <c r="W85" s="36"/>
      <c r="X85" s="36"/>
      <c r="Y85" s="36"/>
      <c r="Z85" s="36"/>
      <c r="AA85" s="80"/>
      <c r="AB85" s="80"/>
      <c r="AC85" s="65" t="s">
        <v>276</v>
      </c>
    </row>
    <row r="86" spans="1:30" ht="38.25" x14ac:dyDescent="0.25">
      <c r="A86" s="60" t="str">
        <f>IF('Por-tema'!I84="X","E",IF('Por-tema'!J84="X","T","P"))</f>
        <v>T</v>
      </c>
      <c r="B86" s="60" t="s">
        <v>277</v>
      </c>
      <c r="C86" s="73" t="s">
        <v>278</v>
      </c>
      <c r="D86" s="42" t="s">
        <v>279</v>
      </c>
      <c r="E86" s="140" t="s">
        <v>23</v>
      </c>
      <c r="F86" s="42" t="str">
        <f t="shared" si="3"/>
        <v/>
      </c>
      <c r="G86" s="225"/>
      <c r="H86" s="80"/>
      <c r="I86" s="80"/>
      <c r="J86" s="80"/>
      <c r="K86" s="80"/>
      <c r="L86" s="80"/>
      <c r="M86" s="80"/>
      <c r="N86" s="80"/>
      <c r="O86" s="80"/>
      <c r="P86" s="36"/>
      <c r="Q86" s="36"/>
      <c r="R86" s="36"/>
      <c r="S86" s="36"/>
      <c r="T86" s="36"/>
      <c r="U86" s="36"/>
      <c r="V86" s="36"/>
      <c r="W86" s="36"/>
      <c r="X86" s="36"/>
      <c r="Y86" s="36"/>
      <c r="Z86" s="80"/>
      <c r="AA86" s="80"/>
      <c r="AB86" s="80"/>
      <c r="AC86" s="65" t="s">
        <v>280</v>
      </c>
      <c r="AD86" s="83"/>
    </row>
    <row r="87" spans="1:30" ht="89.25" x14ac:dyDescent="0.25">
      <c r="A87" s="60" t="str">
        <f>IF('Por-tema'!I85="X","E",IF('Por-tema'!J85="X","T","P"))</f>
        <v>T</v>
      </c>
      <c r="B87" s="60" t="s">
        <v>281</v>
      </c>
      <c r="C87" s="73" t="s">
        <v>500</v>
      </c>
      <c r="D87" s="42" t="s">
        <v>282</v>
      </c>
      <c r="E87" s="140" t="s">
        <v>22</v>
      </c>
      <c r="F87" s="42" t="str">
        <f t="shared" si="3"/>
        <v>Directrices o políticas relativas a los temas contemplados en la pregunta, oficializadas por la autoridad institucional competente.</v>
      </c>
      <c r="G87" s="225" t="s">
        <v>512</v>
      </c>
      <c r="H87" s="138"/>
      <c r="I87" s="138"/>
      <c r="J87" s="80"/>
      <c r="K87" s="80"/>
      <c r="L87" s="80"/>
      <c r="M87" s="80"/>
      <c r="N87" s="80"/>
      <c r="O87" s="80"/>
      <c r="P87" s="36"/>
      <c r="Q87" s="36"/>
      <c r="R87" s="36"/>
      <c r="S87" s="36"/>
      <c r="T87" s="36"/>
      <c r="U87" s="36"/>
      <c r="V87" s="36"/>
      <c r="W87" s="36"/>
      <c r="X87" s="36"/>
      <c r="Y87" s="36"/>
      <c r="Z87" s="80"/>
      <c r="AA87" s="80"/>
      <c r="AB87" s="80"/>
      <c r="AC87" s="65" t="s">
        <v>283</v>
      </c>
      <c r="AD87" s="49"/>
    </row>
    <row r="88" spans="1:30" ht="114.75" x14ac:dyDescent="0.2">
      <c r="A88" s="60" t="str">
        <f>IF('Por-tema'!I86="X","E",IF('Por-tema'!J86="X","T","P"))</f>
        <v>P</v>
      </c>
      <c r="B88" s="60" t="s">
        <v>284</v>
      </c>
      <c r="C88" s="73" t="s">
        <v>501</v>
      </c>
      <c r="D88" s="42" t="s">
        <v>285</v>
      </c>
      <c r="E88" s="140" t="s">
        <v>22</v>
      </c>
      <c r="F88" s="42" t="str">
        <f t="shared" si="3"/>
        <v>Documentación con indicación de lo requerido, debidamente oficializado por la autoridad institucional competente.</v>
      </c>
      <c r="G88" s="225" t="s">
        <v>518</v>
      </c>
      <c r="H88" s="138"/>
      <c r="I88" s="138"/>
      <c r="J88" s="80"/>
      <c r="K88" s="80"/>
      <c r="L88" s="80"/>
      <c r="M88" s="80"/>
      <c r="N88" s="80"/>
      <c r="O88" s="80"/>
      <c r="P88" s="36"/>
      <c r="Q88" s="36"/>
      <c r="R88" s="36"/>
      <c r="S88" s="36"/>
      <c r="T88" s="36"/>
      <c r="U88" s="36"/>
      <c r="V88" s="36"/>
      <c r="W88" s="36"/>
      <c r="X88" s="36"/>
      <c r="Y88" s="36"/>
      <c r="Z88" s="80"/>
      <c r="AA88" s="80"/>
      <c r="AB88" s="80"/>
      <c r="AC88" s="65" t="s">
        <v>286</v>
      </c>
    </row>
    <row r="89" spans="1:30" ht="63.75" x14ac:dyDescent="0.2">
      <c r="A89" s="60" t="str">
        <f>IF('Por-tema'!I87="X","E",IF('Por-tema'!J87="X","T","P"))</f>
        <v>P</v>
      </c>
      <c r="B89" s="60" t="s">
        <v>287</v>
      </c>
      <c r="C89" s="73" t="s">
        <v>288</v>
      </c>
      <c r="D89" s="42" t="s">
        <v>289</v>
      </c>
      <c r="E89" s="140" t="s">
        <v>22</v>
      </c>
      <c r="F89" s="42" t="str">
        <f t="shared" si="3"/>
        <v>Políticas y procedimientos oficializados por la autoridad institucional competente.</v>
      </c>
      <c r="G89" s="138" t="s">
        <v>517</v>
      </c>
      <c r="H89" s="80"/>
      <c r="I89" s="80"/>
      <c r="J89" s="80"/>
      <c r="K89" s="80"/>
      <c r="L89" s="80"/>
      <c r="M89" s="80"/>
      <c r="N89" s="80"/>
      <c r="O89" s="80"/>
      <c r="P89" s="36"/>
      <c r="Q89" s="36"/>
      <c r="R89" s="36"/>
      <c r="S89" s="36"/>
      <c r="T89" s="36"/>
      <c r="U89" s="36"/>
      <c r="V89" s="36"/>
      <c r="W89" s="36"/>
      <c r="X89" s="36"/>
      <c r="Y89" s="36"/>
      <c r="Z89" s="80"/>
      <c r="AA89" s="80"/>
      <c r="AB89" s="80"/>
      <c r="AC89" s="65" t="s">
        <v>290</v>
      </c>
    </row>
    <row r="90" spans="1:30" ht="51" x14ac:dyDescent="0.2">
      <c r="A90" s="60" t="str">
        <f>IF('Por-tema'!I88="X","E",IF('Por-tema'!J88="X","T","P"))</f>
        <v>P</v>
      </c>
      <c r="B90" s="60" t="s">
        <v>291</v>
      </c>
      <c r="C90" s="73" t="s">
        <v>292</v>
      </c>
      <c r="D90" s="42" t="s">
        <v>293</v>
      </c>
      <c r="E90" s="140" t="s">
        <v>22</v>
      </c>
      <c r="F90" s="42" t="str">
        <f t="shared" si="3"/>
        <v>Procedimientos oficializados y bitácora de accesos.</v>
      </c>
      <c r="G90" s="138" t="s">
        <v>519</v>
      </c>
      <c r="H90" s="80"/>
      <c r="I90" s="80"/>
      <c r="J90" s="42"/>
      <c r="K90" s="141"/>
      <c r="L90" s="141"/>
      <c r="M90" s="141"/>
      <c r="N90" s="141"/>
      <c r="O90" s="42"/>
      <c r="P90" s="36"/>
      <c r="Q90" s="36"/>
      <c r="R90" s="36"/>
      <c r="S90" s="36"/>
      <c r="T90" s="36"/>
      <c r="U90" s="36"/>
      <c r="V90" s="36"/>
      <c r="W90" s="36"/>
      <c r="X90" s="36"/>
      <c r="Y90" s="36"/>
      <c r="Z90" s="80"/>
      <c r="AA90" s="61"/>
      <c r="AB90" s="61"/>
      <c r="AC90" s="84" t="s">
        <v>294</v>
      </c>
    </row>
    <row r="91" spans="1:30" ht="38.25" x14ac:dyDescent="0.2">
      <c r="A91" s="60" t="str">
        <f>IF('Por-tema'!I89="X","E",IF('Por-tema'!J89="X","T","P"))</f>
        <v>E</v>
      </c>
      <c r="B91" s="60" t="s">
        <v>295</v>
      </c>
      <c r="C91" s="73" t="s">
        <v>296</v>
      </c>
      <c r="D91" s="42" t="s">
        <v>297</v>
      </c>
      <c r="E91" s="140" t="s">
        <v>22</v>
      </c>
      <c r="F91" s="42" t="str">
        <f t="shared" si="3"/>
        <v>Documentación de las medidas aplicadas.</v>
      </c>
      <c r="G91" s="138" t="s">
        <v>520</v>
      </c>
      <c r="H91" s="80"/>
      <c r="I91" s="80"/>
      <c r="J91" s="42"/>
      <c r="K91" s="141"/>
      <c r="L91" s="141"/>
      <c r="M91" s="141"/>
      <c r="N91" s="141"/>
      <c r="O91" s="42"/>
      <c r="P91" s="36"/>
      <c r="Q91" s="36"/>
      <c r="R91" s="36"/>
      <c r="S91" s="36"/>
      <c r="T91" s="36"/>
      <c r="U91" s="36"/>
      <c r="V91" s="36"/>
      <c r="W91" s="36"/>
      <c r="X91" s="36"/>
      <c r="Y91" s="36"/>
      <c r="Z91" s="80"/>
      <c r="AA91" s="61"/>
      <c r="AB91" s="61"/>
      <c r="AC91" s="84" t="s">
        <v>298</v>
      </c>
    </row>
    <row r="92" spans="1:30" ht="51" x14ac:dyDescent="0.2">
      <c r="A92" s="60" t="str">
        <f>IF('Por-tema'!I90="X","E",IF('Por-tema'!J90="X","T","P"))</f>
        <v>P</v>
      </c>
      <c r="B92" s="60" t="s">
        <v>299</v>
      </c>
      <c r="C92" s="73" t="s">
        <v>300</v>
      </c>
      <c r="D92" s="42" t="s">
        <v>301</v>
      </c>
      <c r="E92" s="140" t="s">
        <v>22</v>
      </c>
      <c r="F92" s="42" t="str">
        <f t="shared" si="3"/>
        <v>Políticas oficializadas y documentación de su aplicación.</v>
      </c>
      <c r="G92" s="138" t="s">
        <v>517</v>
      </c>
      <c r="H92" s="80"/>
      <c r="I92" s="80"/>
      <c r="J92" s="42"/>
      <c r="K92" s="141"/>
      <c r="L92" s="141"/>
      <c r="M92" s="141"/>
      <c r="N92" s="141"/>
      <c r="O92" s="42"/>
      <c r="P92" s="36"/>
      <c r="Q92" s="36"/>
      <c r="R92" s="36"/>
      <c r="S92" s="36"/>
      <c r="T92" s="36"/>
      <c r="U92" s="36"/>
      <c r="V92" s="36"/>
      <c r="W92" s="36"/>
      <c r="X92" s="36"/>
      <c r="Y92" s="36"/>
      <c r="Z92" s="36"/>
      <c r="AA92" s="61"/>
      <c r="AB92" s="61"/>
      <c r="AC92" s="65" t="s">
        <v>302</v>
      </c>
    </row>
    <row r="93" spans="1:30" ht="63.75" x14ac:dyDescent="0.2">
      <c r="A93" s="60" t="str">
        <f>IF('Por-tema'!I91="X","E",IF('Por-tema'!J91="X","T","P"))</f>
        <v>E</v>
      </c>
      <c r="B93" s="60" t="s">
        <v>303</v>
      </c>
      <c r="C93" s="73" t="s">
        <v>304</v>
      </c>
      <c r="D93" s="84" t="s">
        <v>305</v>
      </c>
      <c r="E93" s="140" t="s">
        <v>22</v>
      </c>
      <c r="F93" s="42" t="str">
        <f t="shared" si="3"/>
        <v>Documento en el que se formaliza el plan de continuidad de servicios.</v>
      </c>
      <c r="G93" s="85" t="s">
        <v>521</v>
      </c>
      <c r="H93" s="141"/>
      <c r="I93" s="141"/>
      <c r="J93" s="42"/>
      <c r="K93" s="141"/>
      <c r="L93" s="141"/>
      <c r="M93" s="141"/>
      <c r="N93" s="141"/>
      <c r="O93" s="42"/>
      <c r="P93" s="36"/>
      <c r="Q93" s="36"/>
      <c r="R93" s="36"/>
      <c r="S93" s="36"/>
      <c r="T93" s="36"/>
      <c r="U93" s="36"/>
      <c r="V93" s="36"/>
      <c r="W93" s="36"/>
      <c r="X93" s="36"/>
      <c r="Y93" s="36"/>
      <c r="Z93" s="36"/>
      <c r="AA93" s="61"/>
      <c r="AB93" s="61"/>
      <c r="AC93" s="65" t="s">
        <v>306</v>
      </c>
    </row>
    <row r="94" spans="1:30" ht="38.25" x14ac:dyDescent="0.2">
      <c r="A94" s="60" t="str">
        <f>IF('Por-tema'!I92="X","E",IF('Por-tema'!J92="X","T","P"))</f>
        <v>T</v>
      </c>
      <c r="B94" s="60" t="s">
        <v>307</v>
      </c>
      <c r="C94" s="73" t="s">
        <v>308</v>
      </c>
      <c r="D94" s="42" t="s">
        <v>309</v>
      </c>
      <c r="E94" s="140" t="s">
        <v>22</v>
      </c>
      <c r="F94" s="42" t="str">
        <f t="shared" si="3"/>
        <v>Documentación de las comunicaciones efectuadas.</v>
      </c>
      <c r="G94" s="138" t="s">
        <v>522</v>
      </c>
      <c r="H94" s="141"/>
      <c r="I94" s="141"/>
      <c r="J94" s="42"/>
      <c r="K94" s="141"/>
      <c r="L94" s="141"/>
      <c r="M94" s="141"/>
      <c r="N94" s="141"/>
      <c r="O94" s="42"/>
      <c r="P94" s="36"/>
      <c r="Q94" s="36"/>
      <c r="R94" s="36"/>
      <c r="S94" s="36"/>
      <c r="T94" s="36"/>
      <c r="U94" s="36"/>
      <c r="V94" s="36"/>
      <c r="W94" s="36"/>
      <c r="X94" s="36"/>
      <c r="Y94" s="36"/>
      <c r="Z94" s="36"/>
      <c r="AA94" s="61"/>
      <c r="AB94" s="61"/>
      <c r="AC94" s="65" t="s">
        <v>310</v>
      </c>
      <c r="AD94" s="84"/>
    </row>
    <row r="95" spans="1:30" x14ac:dyDescent="0.2">
      <c r="A95" s="60"/>
      <c r="B95" s="60"/>
      <c r="C95" s="66"/>
      <c r="D95" s="39"/>
      <c r="E95" s="233"/>
      <c r="F95" s="42"/>
      <c r="G95" s="141"/>
      <c r="H95" s="141"/>
      <c r="I95" s="141"/>
      <c r="J95" s="42"/>
      <c r="K95" s="141"/>
      <c r="L95" s="141"/>
      <c r="M95" s="141"/>
      <c r="N95" s="141"/>
      <c r="O95" s="42"/>
      <c r="P95" s="36"/>
      <c r="Q95" s="36"/>
      <c r="R95" s="36"/>
      <c r="S95" s="36"/>
      <c r="T95" s="36"/>
      <c r="U95" s="36"/>
      <c r="V95" s="36"/>
      <c r="W95" s="36"/>
      <c r="X95" s="36"/>
      <c r="Y95" s="36"/>
      <c r="Z95" s="36"/>
      <c r="AA95" s="61"/>
      <c r="AB95" s="61"/>
      <c r="AC95" s="42"/>
      <c r="AD95" s="84"/>
    </row>
    <row r="96" spans="1:30" x14ac:dyDescent="0.2">
      <c r="A96" s="188"/>
      <c r="B96" s="188">
        <v>6</v>
      </c>
      <c r="C96" s="189" t="s">
        <v>311</v>
      </c>
      <c r="D96" s="175"/>
      <c r="E96" s="259"/>
      <c r="F96" s="176"/>
      <c r="G96" s="177"/>
      <c r="H96" s="177"/>
      <c r="I96" s="177"/>
      <c r="J96" s="69"/>
      <c r="K96" s="69"/>
      <c r="L96" s="69"/>
      <c r="M96" s="42"/>
      <c r="N96" s="42"/>
      <c r="O96" s="42"/>
      <c r="P96" s="60"/>
      <c r="Q96" s="36"/>
      <c r="R96" s="36"/>
      <c r="S96" s="36"/>
      <c r="T96" s="42"/>
      <c r="U96" s="42"/>
      <c r="V96" s="36"/>
      <c r="W96" s="36"/>
      <c r="X96" s="36"/>
      <c r="Y96" s="36"/>
      <c r="Z96" s="36"/>
      <c r="AA96" s="61"/>
      <c r="AB96" s="61"/>
      <c r="AC96" s="62"/>
    </row>
    <row r="97" spans="1:29" ht="102" x14ac:dyDescent="0.2">
      <c r="A97" s="60" t="str">
        <f>IF('Por-tema'!I95="X","E",IF('Por-tema'!J95="X","T","P"))</f>
        <v>P</v>
      </c>
      <c r="B97" s="60" t="s">
        <v>312</v>
      </c>
      <c r="C97" s="73" t="s">
        <v>502</v>
      </c>
      <c r="D97" s="66" t="s">
        <v>455</v>
      </c>
      <c r="E97" s="140" t="s">
        <v>23</v>
      </c>
      <c r="F97" s="42" t="str">
        <f t="shared" ref="F97:F109" si="4">IF(E97="SI",AC97,"")</f>
        <v/>
      </c>
      <c r="G97" s="141"/>
      <c r="H97" s="141"/>
      <c r="I97" s="141"/>
      <c r="J97" s="42"/>
      <c r="K97" s="141"/>
      <c r="L97" s="141"/>
      <c r="M97" s="141"/>
      <c r="N97" s="141"/>
      <c r="O97" s="42"/>
      <c r="P97" s="36"/>
      <c r="Q97" s="36"/>
      <c r="R97" s="36"/>
      <c r="S97" s="36"/>
      <c r="T97" s="36"/>
      <c r="U97" s="36"/>
      <c r="V97" s="36"/>
      <c r="W97" s="36"/>
      <c r="X97" s="36"/>
      <c r="Y97" s="36"/>
      <c r="Z97" s="36"/>
      <c r="AA97" s="61"/>
      <c r="AB97" s="61"/>
      <c r="AC97" s="74" t="s">
        <v>313</v>
      </c>
    </row>
    <row r="98" spans="1:29" ht="63.75" x14ac:dyDescent="0.2">
      <c r="A98" s="60" t="str">
        <f>IF('Por-tema'!I96="X","E",IF('Por-tema'!J96="X","T","P"))</f>
        <v>P</v>
      </c>
      <c r="B98" s="60" t="s">
        <v>314</v>
      </c>
      <c r="C98" s="73" t="s">
        <v>315</v>
      </c>
      <c r="D98" s="75" t="s">
        <v>316</v>
      </c>
      <c r="E98" s="140" t="s">
        <v>22</v>
      </c>
      <c r="F98" s="42" t="str">
        <f t="shared" si="4"/>
        <v>Imagen respectiva de la página de Internet de la institución.</v>
      </c>
      <c r="G98" s="85" t="s">
        <v>583</v>
      </c>
      <c r="H98" s="141"/>
      <c r="I98" s="141"/>
      <c r="J98" s="42"/>
      <c r="K98" s="141"/>
      <c r="L98" s="141"/>
      <c r="M98" s="141"/>
      <c r="N98" s="141"/>
      <c r="O98" s="42"/>
      <c r="P98" s="36"/>
      <c r="Q98" s="36"/>
      <c r="R98" s="36"/>
      <c r="S98" s="36"/>
      <c r="T98" s="36"/>
      <c r="U98" s="36"/>
      <c r="V98" s="36"/>
      <c r="W98" s="36"/>
      <c r="X98" s="36"/>
      <c r="Y98" s="36"/>
      <c r="Z98" s="36"/>
      <c r="AA98" s="61"/>
      <c r="AB98" s="61"/>
      <c r="AC98" s="65" t="s">
        <v>216</v>
      </c>
    </row>
    <row r="99" spans="1:29" ht="76.5" x14ac:dyDescent="0.2">
      <c r="A99" s="60" t="str">
        <f>IF('Por-tema'!I97="X","E",IF('Por-tema'!J97="X","T","P"))</f>
        <v>P</v>
      </c>
      <c r="B99" s="60" t="s">
        <v>317</v>
      </c>
      <c r="C99" s="73" t="s">
        <v>318</v>
      </c>
      <c r="D99" s="66" t="s">
        <v>319</v>
      </c>
      <c r="E99" s="140" t="s">
        <v>22</v>
      </c>
      <c r="F99" s="42" t="str">
        <f t="shared" si="4"/>
        <v>Normativa interna para el uso de firma digital y su aplicación en gestiones de los usuarios.</v>
      </c>
      <c r="G99" s="225" t="s">
        <v>584</v>
      </c>
      <c r="H99" s="85"/>
      <c r="I99" s="141"/>
      <c r="J99" s="42"/>
      <c r="K99" s="141"/>
      <c r="L99" s="141"/>
      <c r="M99" s="141"/>
      <c r="N99" s="141"/>
      <c r="O99" s="42"/>
      <c r="P99" s="36"/>
      <c r="Q99" s="36"/>
      <c r="R99" s="36"/>
      <c r="S99" s="36"/>
      <c r="T99" s="36"/>
      <c r="U99" s="36"/>
      <c r="V99" s="36"/>
      <c r="W99" s="36"/>
      <c r="X99" s="36"/>
      <c r="Y99" s="36"/>
      <c r="Z99" s="36"/>
      <c r="AA99" s="61"/>
      <c r="AB99" s="61"/>
      <c r="AC99" s="65" t="s">
        <v>320</v>
      </c>
    </row>
    <row r="100" spans="1:29" ht="51" x14ac:dyDescent="0.2">
      <c r="A100" s="60" t="str">
        <f>IF('Por-tema'!I98="X","E",IF('Por-tema'!J98="X","T","P"))</f>
        <v>P</v>
      </c>
      <c r="B100" s="60" t="s">
        <v>321</v>
      </c>
      <c r="C100" s="73" t="s">
        <v>322</v>
      </c>
      <c r="D100" s="66" t="s">
        <v>323</v>
      </c>
      <c r="E100" s="140" t="s">
        <v>23</v>
      </c>
      <c r="F100" s="42" t="str">
        <f t="shared" si="4"/>
        <v/>
      </c>
      <c r="G100" s="141"/>
      <c r="H100" s="141"/>
      <c r="I100" s="141"/>
      <c r="J100" s="141"/>
      <c r="K100" s="141"/>
      <c r="L100" s="141"/>
      <c r="M100" s="141"/>
      <c r="N100" s="141"/>
      <c r="O100" s="42"/>
      <c r="P100" s="36"/>
      <c r="Q100" s="36"/>
      <c r="R100" s="36"/>
      <c r="S100" s="36"/>
      <c r="T100" s="36"/>
      <c r="U100" s="36"/>
      <c r="V100" s="36"/>
      <c r="W100" s="36"/>
      <c r="X100" s="36"/>
      <c r="Y100" s="36"/>
      <c r="Z100" s="36"/>
      <c r="AA100" s="61"/>
      <c r="AB100" s="61"/>
      <c r="AC100" s="65" t="s">
        <v>324</v>
      </c>
    </row>
    <row r="101" spans="1:29" ht="153" x14ac:dyDescent="0.2">
      <c r="A101" s="60" t="str">
        <f>IF('Por-tema'!I99="X","E",IF('Por-tema'!J99="X","T","P"))</f>
        <v>P</v>
      </c>
      <c r="B101" s="60" t="s">
        <v>325</v>
      </c>
      <c r="C101" s="75" t="s">
        <v>462</v>
      </c>
      <c r="D101" s="66" t="s">
        <v>326</v>
      </c>
      <c r="E101" s="140" t="s">
        <v>22</v>
      </c>
      <c r="F101" s="42" t="str">
        <f t="shared" si="4"/>
        <v>Documentación sobre la instalación de buzones o similares, y reporte de atención de comentarios y sugerencias.</v>
      </c>
      <c r="G101" s="85" t="s">
        <v>544</v>
      </c>
      <c r="H101" s="141"/>
      <c r="I101" s="141"/>
      <c r="J101" s="141"/>
      <c r="K101" s="141"/>
      <c r="L101" s="141"/>
      <c r="M101" s="141"/>
      <c r="N101" s="141"/>
      <c r="O101" s="42"/>
      <c r="P101" s="36"/>
      <c r="Q101" s="36"/>
      <c r="R101" s="36"/>
      <c r="S101" s="36"/>
      <c r="T101" s="36"/>
      <c r="U101" s="36"/>
      <c r="V101" s="36"/>
      <c r="W101" s="36"/>
      <c r="X101" s="36"/>
      <c r="Y101" s="36"/>
      <c r="Z101" s="36"/>
      <c r="AA101" s="61"/>
      <c r="AB101" s="61"/>
      <c r="AC101" s="65" t="s">
        <v>327</v>
      </c>
    </row>
    <row r="102" spans="1:29" ht="102" x14ac:dyDescent="0.2">
      <c r="A102" s="60" t="str">
        <f>IF('Por-tema'!I100="X","E",IF('Por-tema'!J100="X","T","P"))</f>
        <v>E</v>
      </c>
      <c r="B102" s="60" t="s">
        <v>328</v>
      </c>
      <c r="C102" s="75" t="s">
        <v>503</v>
      </c>
      <c r="D102" s="66" t="s">
        <v>329</v>
      </c>
      <c r="E102" s="140" t="s">
        <v>22</v>
      </c>
      <c r="F102" s="42" t="str">
        <f t="shared" si="4"/>
        <v>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v>
      </c>
      <c r="G102" s="85" t="s">
        <v>545</v>
      </c>
      <c r="H102" s="141"/>
      <c r="I102" s="141"/>
      <c r="J102" s="141"/>
      <c r="K102" s="141"/>
      <c r="L102" s="141"/>
      <c r="M102" s="141"/>
      <c r="N102" s="141"/>
      <c r="O102" s="42"/>
      <c r="P102" s="36"/>
      <c r="Q102" s="36"/>
      <c r="R102" s="36"/>
      <c r="S102" s="36"/>
      <c r="T102" s="36"/>
      <c r="U102" s="36"/>
      <c r="V102" s="36"/>
      <c r="W102" s="36"/>
      <c r="X102" s="36"/>
      <c r="Y102" s="36"/>
      <c r="Z102" s="36"/>
      <c r="AA102" s="61"/>
      <c r="AB102" s="61"/>
      <c r="AC102" s="65" t="s">
        <v>330</v>
      </c>
    </row>
    <row r="103" spans="1:29" ht="51" x14ac:dyDescent="0.2">
      <c r="A103" s="60" t="str">
        <f>IF('Por-tema'!I101="X","E",IF('Por-tema'!J101="X","T","P"))</f>
        <v>E</v>
      </c>
      <c r="B103" s="60" t="s">
        <v>331</v>
      </c>
      <c r="C103" s="73" t="s">
        <v>463</v>
      </c>
      <c r="D103" s="66" t="s">
        <v>332</v>
      </c>
      <c r="E103" s="140" t="s">
        <v>22</v>
      </c>
      <c r="F103" s="42" t="str">
        <f t="shared" si="4"/>
        <v>Informe del estudio de satisfacción de los usuarios más recientemente elaborado y oficializado por la autoridad institucional pertinente.</v>
      </c>
      <c r="G103" s="141" t="s">
        <v>546</v>
      </c>
      <c r="H103" s="141"/>
      <c r="I103" s="141"/>
      <c r="J103" s="141"/>
      <c r="K103" s="141"/>
      <c r="L103" s="141"/>
      <c r="M103" s="141"/>
      <c r="N103" s="141"/>
      <c r="O103" s="42"/>
      <c r="P103" s="36"/>
      <c r="Q103" s="36"/>
      <c r="R103" s="36"/>
      <c r="S103" s="36"/>
      <c r="T103" s="36"/>
      <c r="U103" s="36"/>
      <c r="V103" s="36"/>
      <c r="W103" s="36"/>
      <c r="X103" s="36"/>
      <c r="Y103" s="36"/>
      <c r="Z103" s="36"/>
      <c r="AA103" s="61"/>
      <c r="AB103" s="61"/>
      <c r="AC103" s="65" t="s">
        <v>333</v>
      </c>
    </row>
    <row r="104" spans="1:29" ht="51" x14ac:dyDescent="0.2">
      <c r="A104" s="60" t="str">
        <f>IF('Por-tema'!I102="X","E",IF('Por-tema'!J102="X","T","P"))</f>
        <v>E</v>
      </c>
      <c r="B104" s="60" t="s">
        <v>334</v>
      </c>
      <c r="C104" s="73" t="s">
        <v>335</v>
      </c>
      <c r="D104" s="75" t="s">
        <v>336</v>
      </c>
      <c r="E104" s="140" t="s">
        <v>22</v>
      </c>
      <c r="F104" s="42" t="str">
        <f t="shared" si="4"/>
        <v>Plan de mejora oficializado por la autoridad institucional pertinente, elaborado a partir de la evaluación de satisfacción de los usuarios más reciente.</v>
      </c>
      <c r="G104" s="141"/>
      <c r="H104" s="141"/>
      <c r="I104" s="141"/>
      <c r="J104" s="141"/>
      <c r="K104" s="141"/>
      <c r="L104" s="141"/>
      <c r="M104" s="141"/>
      <c r="N104" s="141"/>
      <c r="O104" s="42"/>
      <c r="P104" s="36"/>
      <c r="Q104" s="36"/>
      <c r="R104" s="36"/>
      <c r="S104" s="36"/>
      <c r="T104" s="36"/>
      <c r="U104" s="36"/>
      <c r="V104" s="36"/>
      <c r="W104" s="36"/>
      <c r="X104" s="36"/>
      <c r="Y104" s="36"/>
      <c r="Z104" s="36"/>
      <c r="AA104" s="61"/>
      <c r="AB104" s="61"/>
      <c r="AC104" s="65" t="s">
        <v>337</v>
      </c>
    </row>
    <row r="105" spans="1:29" ht="102" x14ac:dyDescent="0.2">
      <c r="A105" s="60" t="str">
        <f>IF('Por-tema'!I103="X","E",IF('Por-tema'!J103="X","T","P"))</f>
        <v>E</v>
      </c>
      <c r="B105" s="60" t="s">
        <v>338</v>
      </c>
      <c r="C105" s="73" t="s">
        <v>504</v>
      </c>
      <c r="D105" s="73" t="s">
        <v>339</v>
      </c>
      <c r="E105" s="140" t="s">
        <v>22</v>
      </c>
      <c r="F105" s="42" t="str">
        <f t="shared" si="4"/>
        <v>Política oficializada por la autoridad institucional pertinente, y documentación probatoria de la divulgación efectuada.</v>
      </c>
      <c r="G105" s="232" t="s">
        <v>563</v>
      </c>
      <c r="H105" s="141"/>
      <c r="I105" s="141"/>
      <c r="J105" s="141"/>
      <c r="K105" s="141"/>
      <c r="L105" s="141"/>
      <c r="M105" s="141"/>
      <c r="N105" s="141"/>
      <c r="O105" s="42"/>
      <c r="P105" s="36"/>
      <c r="Q105" s="36"/>
      <c r="R105" s="36"/>
      <c r="S105" s="36"/>
      <c r="T105" s="36"/>
      <c r="U105" s="36"/>
      <c r="V105" s="36"/>
      <c r="W105" s="36"/>
      <c r="X105" s="36"/>
      <c r="Y105" s="36"/>
      <c r="Z105" s="36"/>
      <c r="AA105" s="61"/>
      <c r="AB105" s="61"/>
      <c r="AC105" s="65" t="s">
        <v>340</v>
      </c>
    </row>
    <row r="106" spans="1:29" ht="114.75" x14ac:dyDescent="0.2">
      <c r="A106" s="60" t="str">
        <f>IF('Por-tema'!I104="X","E",IF('Por-tema'!J104="X","T","P"))</f>
        <v>T</v>
      </c>
      <c r="B106" s="60" t="s">
        <v>341</v>
      </c>
      <c r="C106" s="75" t="s">
        <v>505</v>
      </c>
      <c r="D106" s="73" t="s">
        <v>342</v>
      </c>
      <c r="E106" s="140" t="s">
        <v>22</v>
      </c>
      <c r="F106" s="42" t="str">
        <f t="shared" si="4"/>
        <v>Criterios de admisibilidad de denuncias oficializados por la autoridad institucional pertinente, y documentación probatoria de la divulgación efectuada.</v>
      </c>
      <c r="G106" s="232" t="s">
        <v>579</v>
      </c>
      <c r="H106" s="141"/>
      <c r="I106" s="141"/>
      <c r="J106" s="141"/>
      <c r="K106" s="141"/>
      <c r="L106" s="141"/>
      <c r="M106" s="141"/>
      <c r="N106" s="141"/>
      <c r="O106" s="42"/>
      <c r="P106" s="36"/>
      <c r="Q106" s="36"/>
      <c r="R106" s="36"/>
      <c r="S106" s="36"/>
      <c r="T106" s="36"/>
      <c r="U106" s="36"/>
      <c r="V106" s="36"/>
      <c r="W106" s="36"/>
      <c r="X106" s="36"/>
      <c r="Y106" s="36"/>
      <c r="Z106" s="36"/>
      <c r="AA106" s="61"/>
      <c r="AB106" s="61"/>
      <c r="AC106" s="65" t="s">
        <v>343</v>
      </c>
    </row>
    <row r="107" spans="1:29" ht="89.25" x14ac:dyDescent="0.2">
      <c r="A107" s="60" t="str">
        <f>IF('Por-tema'!I105="X","E",IF('Por-tema'!J105="X","T","P"))</f>
        <v>E</v>
      </c>
      <c r="B107" s="60" t="s">
        <v>344</v>
      </c>
      <c r="C107" s="75" t="s">
        <v>506</v>
      </c>
      <c r="D107" s="73" t="s">
        <v>345</v>
      </c>
      <c r="E107" s="140" t="s">
        <v>22</v>
      </c>
      <c r="F107" s="42" t="str">
        <f t="shared" si="4"/>
        <v>Regulaciones sobre tratamiento de denuncias debidamente oficializadas por la autoridad institucional pertinente, que contemplen lo señalado por la pregunta.</v>
      </c>
      <c r="G107" s="85" t="s">
        <v>585</v>
      </c>
      <c r="H107" s="141"/>
      <c r="I107" s="141"/>
      <c r="J107" s="141"/>
      <c r="K107" s="141"/>
      <c r="L107" s="141"/>
      <c r="M107" s="141"/>
      <c r="N107" s="141"/>
      <c r="O107" s="42"/>
      <c r="P107" s="36"/>
      <c r="Q107" s="36"/>
      <c r="R107" s="36"/>
      <c r="S107" s="36"/>
      <c r="T107" s="36"/>
      <c r="U107" s="36"/>
      <c r="V107" s="36"/>
      <c r="W107" s="36"/>
      <c r="X107" s="36"/>
      <c r="Y107" s="36"/>
      <c r="Z107" s="36"/>
      <c r="AA107" s="61"/>
      <c r="AB107" s="61"/>
      <c r="AC107" s="65" t="s">
        <v>346</v>
      </c>
    </row>
    <row r="108" spans="1:29" ht="114.75" x14ac:dyDescent="0.2">
      <c r="A108" s="60" t="str">
        <f>IF('Por-tema'!I106="X","E",IF('Por-tema'!J106="X","T","P"))</f>
        <v>T</v>
      </c>
      <c r="B108" s="60" t="s">
        <v>347</v>
      </c>
      <c r="C108" s="75" t="s">
        <v>507</v>
      </c>
      <c r="D108" s="73" t="s">
        <v>348</v>
      </c>
      <c r="E108" s="140" t="s">
        <v>23</v>
      </c>
      <c r="F108" s="42" t="str">
        <f t="shared" si="4"/>
        <v/>
      </c>
      <c r="G108" s="141"/>
      <c r="H108" s="141"/>
      <c r="I108" s="141"/>
      <c r="J108" s="141"/>
      <c r="K108" s="141"/>
      <c r="L108" s="141"/>
      <c r="M108" s="141"/>
      <c r="N108" s="141"/>
      <c r="O108" s="42"/>
      <c r="P108" s="36"/>
      <c r="Q108" s="36"/>
      <c r="R108" s="36"/>
      <c r="S108" s="36"/>
      <c r="T108" s="36"/>
      <c r="U108" s="36"/>
      <c r="V108" s="36"/>
      <c r="W108" s="36"/>
      <c r="X108" s="36"/>
      <c r="Y108" s="36"/>
      <c r="Z108" s="36"/>
      <c r="AA108" s="61"/>
      <c r="AB108" s="61"/>
      <c r="AC108" s="65" t="s">
        <v>346</v>
      </c>
    </row>
    <row r="109" spans="1:29" ht="263.25" customHeight="1" x14ac:dyDescent="0.2">
      <c r="A109" s="60" t="str">
        <f>IF('Por-tema'!I107="X","E",IF('Por-tema'!J107="X","T","P"))</f>
        <v>E</v>
      </c>
      <c r="B109" s="60" t="s">
        <v>349</v>
      </c>
      <c r="C109" s="75" t="s">
        <v>508</v>
      </c>
      <c r="D109" s="75" t="s">
        <v>350</v>
      </c>
      <c r="E109" s="140" t="s">
        <v>22</v>
      </c>
      <c r="F109" s="42" t="str">
        <f t="shared" si="4"/>
        <v>Imagen respectiva de la página de Internet de la institución.</v>
      </c>
      <c r="G109" s="233" t="s">
        <v>553</v>
      </c>
      <c r="H109" s="85"/>
      <c r="I109" s="141"/>
      <c r="J109" s="141"/>
      <c r="K109" s="141"/>
      <c r="L109" s="141"/>
      <c r="M109" s="141"/>
      <c r="N109" s="141"/>
      <c r="O109" s="42"/>
      <c r="P109" s="36"/>
      <c r="Q109" s="36"/>
      <c r="R109" s="36"/>
      <c r="S109" s="36"/>
      <c r="T109" s="36"/>
      <c r="U109" s="36"/>
      <c r="V109" s="36"/>
      <c r="W109" s="36"/>
      <c r="X109" s="36"/>
      <c r="Y109" s="36"/>
      <c r="Z109" s="36"/>
      <c r="AA109" s="61"/>
      <c r="AB109" s="61"/>
      <c r="AC109" s="65" t="s">
        <v>216</v>
      </c>
    </row>
    <row r="110" spans="1:29" x14ac:dyDescent="0.2">
      <c r="A110" s="60"/>
      <c r="B110" s="60"/>
      <c r="C110" s="66"/>
      <c r="D110" s="39"/>
      <c r="E110" s="59"/>
      <c r="F110" s="42"/>
      <c r="G110" s="141"/>
      <c r="H110" s="141"/>
      <c r="I110" s="141"/>
      <c r="J110" s="141"/>
      <c r="K110" s="141"/>
      <c r="L110" s="141"/>
      <c r="M110" s="141"/>
      <c r="N110" s="141"/>
      <c r="O110" s="42"/>
      <c r="P110" s="36"/>
      <c r="Q110" s="36"/>
      <c r="R110" s="36"/>
      <c r="S110" s="36"/>
      <c r="T110" s="36"/>
      <c r="U110" s="36"/>
      <c r="V110" s="36"/>
      <c r="W110" s="36"/>
      <c r="X110" s="36"/>
      <c r="Y110" s="36"/>
      <c r="Z110" s="36"/>
      <c r="AA110" s="61"/>
      <c r="AB110" s="61"/>
      <c r="AC110" s="42"/>
    </row>
    <row r="111" spans="1:29" x14ac:dyDescent="0.2">
      <c r="A111" s="188"/>
      <c r="B111" s="188">
        <v>7</v>
      </c>
      <c r="C111" s="189" t="s">
        <v>351</v>
      </c>
      <c r="D111" s="175"/>
      <c r="E111" s="173"/>
      <c r="F111" s="176"/>
      <c r="G111" s="177"/>
      <c r="H111" s="177"/>
      <c r="I111" s="177"/>
      <c r="J111" s="69"/>
      <c r="K111" s="69"/>
      <c r="L111" s="69"/>
      <c r="M111" s="42"/>
      <c r="N111" s="42"/>
      <c r="O111" s="42"/>
      <c r="P111" s="60"/>
      <c r="Q111" s="36"/>
      <c r="R111" s="36"/>
      <c r="S111" s="36"/>
      <c r="T111" s="42"/>
      <c r="U111" s="42"/>
      <c r="V111" s="36"/>
      <c r="W111" s="36"/>
      <c r="X111" s="36"/>
      <c r="Y111" s="36"/>
      <c r="Z111" s="36"/>
      <c r="AA111" s="61"/>
      <c r="AB111" s="61"/>
      <c r="AC111" s="62"/>
    </row>
    <row r="112" spans="1:29" ht="76.5" x14ac:dyDescent="0.2">
      <c r="A112" s="60" t="str">
        <f>IF('Por-tema'!I110="X","E",IF('Por-tema'!J110="X","T","P"))</f>
        <v>P</v>
      </c>
      <c r="B112" s="60" t="s">
        <v>352</v>
      </c>
      <c r="C112" s="73" t="s">
        <v>353</v>
      </c>
      <c r="D112" s="85" t="s">
        <v>354</v>
      </c>
      <c r="E112" s="140" t="s">
        <v>23</v>
      </c>
      <c r="F112" s="42" t="str">
        <f t="shared" ref="F112:F124" si="5">IF(E112="SI",AC112,"")</f>
        <v/>
      </c>
      <c r="G112" s="85"/>
      <c r="H112" s="141"/>
      <c r="I112" s="141"/>
      <c r="J112" s="141"/>
      <c r="K112" s="141"/>
      <c r="L112" s="141"/>
      <c r="M112" s="141"/>
      <c r="N112" s="141"/>
      <c r="O112" s="42"/>
      <c r="P112" s="71"/>
      <c r="Q112" s="36"/>
      <c r="R112" s="36"/>
      <c r="S112" s="71"/>
      <c r="T112" s="71"/>
      <c r="U112" s="71"/>
      <c r="V112" s="71"/>
      <c r="W112" s="71"/>
      <c r="X112" s="71"/>
      <c r="Y112" s="36"/>
      <c r="Z112" s="36"/>
      <c r="AA112" s="61"/>
      <c r="AB112" s="61"/>
      <c r="AC112" s="42" t="s">
        <v>355</v>
      </c>
    </row>
    <row r="113" spans="1:29" ht="51" x14ac:dyDescent="0.2">
      <c r="A113" s="60" t="str">
        <f>IF('Por-tema'!I111="X","E",IF('Por-tema'!J111="X","T","P"))</f>
        <v>P</v>
      </c>
      <c r="B113" s="60" t="s">
        <v>356</v>
      </c>
      <c r="C113" s="73" t="s">
        <v>357</v>
      </c>
      <c r="D113" s="75" t="s">
        <v>358</v>
      </c>
      <c r="E113" s="140" t="s">
        <v>22</v>
      </c>
      <c r="F113" s="42" t="str">
        <f t="shared" si="5"/>
        <v>Plan de capacitación oficializado e informe de avance de su ejecución.</v>
      </c>
      <c r="G113" s="85" t="s">
        <v>541</v>
      </c>
      <c r="H113" s="141"/>
      <c r="I113" s="141"/>
      <c r="J113" s="141"/>
      <c r="K113" s="141"/>
      <c r="L113" s="141"/>
      <c r="M113" s="141"/>
      <c r="N113" s="141"/>
      <c r="O113" s="42"/>
      <c r="P113" s="71"/>
      <c r="Q113" s="36"/>
      <c r="R113" s="36"/>
      <c r="S113" s="71"/>
      <c r="T113" s="71"/>
      <c r="U113" s="71"/>
      <c r="V113" s="71"/>
      <c r="W113" s="71"/>
      <c r="X113" s="71"/>
      <c r="Y113" s="36"/>
      <c r="Z113" s="36"/>
      <c r="AA113" s="61"/>
      <c r="AB113" s="61"/>
      <c r="AC113" s="42" t="s">
        <v>359</v>
      </c>
    </row>
    <row r="114" spans="1:29" ht="51" x14ac:dyDescent="0.2">
      <c r="A114" s="60" t="str">
        <f>IF('Por-tema'!I112="X","E",IF('Por-tema'!J112="X","T","P"))</f>
        <v>T</v>
      </c>
      <c r="B114" s="60" t="s">
        <v>360</v>
      </c>
      <c r="C114" s="73" t="s">
        <v>361</v>
      </c>
      <c r="D114" s="85" t="s">
        <v>362</v>
      </c>
      <c r="E114" s="140" t="s">
        <v>22</v>
      </c>
      <c r="F114" s="42" t="str">
        <f t="shared" si="5"/>
        <v>Procedimientos para la medición del desempeño de los funcionarios, debidamente oficializados por la autoridad institucional pertinente.</v>
      </c>
      <c r="G114" s="85" t="s">
        <v>586</v>
      </c>
      <c r="H114" s="141"/>
      <c r="I114" s="141"/>
      <c r="J114" s="141"/>
      <c r="K114" s="141"/>
      <c r="L114" s="141"/>
      <c r="M114" s="141"/>
      <c r="N114" s="141"/>
      <c r="O114" s="42"/>
      <c r="P114" s="36"/>
      <c r="Q114" s="36"/>
      <c r="R114" s="36"/>
      <c r="S114" s="36"/>
      <c r="T114" s="36"/>
      <c r="U114" s="36"/>
      <c r="V114" s="36"/>
      <c r="W114" s="36"/>
      <c r="X114" s="36"/>
      <c r="Y114" s="71"/>
      <c r="Z114" s="36"/>
      <c r="AA114" s="61"/>
      <c r="AB114" s="61"/>
      <c r="AC114" s="42" t="s">
        <v>363</v>
      </c>
    </row>
    <row r="115" spans="1:29" ht="38.25" x14ac:dyDescent="0.2">
      <c r="A115" s="60" t="str">
        <f>IF('Por-tema'!I113="X","E",IF('Por-tema'!J113="X","T","P"))</f>
        <v>P</v>
      </c>
      <c r="B115" s="60" t="s">
        <v>364</v>
      </c>
      <c r="C115" s="73" t="s">
        <v>365</v>
      </c>
      <c r="D115" s="75" t="s">
        <v>366</v>
      </c>
      <c r="E115" s="140" t="s">
        <v>22</v>
      </c>
      <c r="F115" s="42" t="str">
        <f t="shared" si="5"/>
        <v>Estadística sobre evaluación del desempeño de los funcionarios correspondiente al año refefido en el IGI.</v>
      </c>
      <c r="G115" s="141" t="s">
        <v>526</v>
      </c>
      <c r="H115" s="141"/>
      <c r="I115" s="141"/>
      <c r="J115" s="141"/>
      <c r="K115" s="141"/>
      <c r="L115" s="141"/>
      <c r="M115" s="141"/>
      <c r="N115" s="141"/>
      <c r="O115" s="42"/>
      <c r="P115" s="36"/>
      <c r="Q115" s="36"/>
      <c r="R115" s="36"/>
      <c r="S115" s="36"/>
      <c r="T115" s="36"/>
      <c r="U115" s="36"/>
      <c r="V115" s="36"/>
      <c r="W115" s="36"/>
      <c r="X115" s="36"/>
      <c r="Y115" s="71"/>
      <c r="Z115" s="36"/>
      <c r="AA115" s="61"/>
      <c r="AB115" s="61"/>
      <c r="AC115" s="42" t="s">
        <v>367</v>
      </c>
    </row>
    <row r="116" spans="1:29" ht="51" x14ac:dyDescent="0.2">
      <c r="A116" s="60" t="str">
        <f>IF('Por-tema'!I114="X","E",IF('Por-tema'!J114="X","T","P"))</f>
        <v>P</v>
      </c>
      <c r="B116" s="60" t="s">
        <v>368</v>
      </c>
      <c r="C116" s="73" t="s">
        <v>369</v>
      </c>
      <c r="D116" s="75" t="s">
        <v>370</v>
      </c>
      <c r="E116" s="140" t="s">
        <v>22</v>
      </c>
      <c r="F116" s="42" t="str">
        <f t="shared" si="5"/>
        <v>Documentación de las medidas vigentes en la institución para fortalecer el desempeño de los funcionarios.</v>
      </c>
      <c r="G116" s="141" t="s">
        <v>527</v>
      </c>
      <c r="H116" s="141"/>
      <c r="I116" s="141"/>
      <c r="J116" s="141"/>
      <c r="K116" s="141"/>
      <c r="L116" s="141"/>
      <c r="M116" s="141"/>
      <c r="N116" s="141"/>
      <c r="O116" s="42"/>
      <c r="P116" s="36"/>
      <c r="Q116" s="36"/>
      <c r="R116" s="36"/>
      <c r="S116" s="36"/>
      <c r="T116" s="36"/>
      <c r="U116" s="36"/>
      <c r="V116" s="36"/>
      <c r="W116" s="36"/>
      <c r="X116" s="36"/>
      <c r="Y116" s="71"/>
      <c r="Z116" s="36"/>
      <c r="AA116" s="61"/>
      <c r="AB116" s="61"/>
      <c r="AC116" s="42" t="s">
        <v>371</v>
      </c>
    </row>
    <row r="117" spans="1:29" ht="63.75" x14ac:dyDescent="0.2">
      <c r="A117" s="60" t="str">
        <f>IF('Por-tema'!I115="X","E",IF('Por-tema'!J115="X","T","P"))</f>
        <v>E</v>
      </c>
      <c r="B117" s="60" t="s">
        <v>372</v>
      </c>
      <c r="C117" s="73" t="s">
        <v>373</v>
      </c>
      <c r="D117" s="75" t="s">
        <v>374</v>
      </c>
      <c r="E117" s="140" t="s">
        <v>22</v>
      </c>
      <c r="F117" s="42" t="str">
        <f t="shared" si="5"/>
        <v>Estadística sobre cantidad de funcionarios obligados a presentar la declaración jurada de bienes y cantidad de quienes cumplieron con ese deber.</v>
      </c>
      <c r="G117" s="141" t="s">
        <v>528</v>
      </c>
      <c r="H117" s="141"/>
      <c r="I117" s="141"/>
      <c r="J117" s="141"/>
      <c r="K117" s="141"/>
      <c r="L117" s="141"/>
      <c r="M117" s="141"/>
      <c r="N117" s="141"/>
      <c r="O117" s="42"/>
      <c r="P117" s="36"/>
      <c r="Q117" s="36"/>
      <c r="R117" s="36"/>
      <c r="S117" s="36"/>
      <c r="T117" s="36"/>
      <c r="U117" s="36"/>
      <c r="V117" s="36"/>
      <c r="W117" s="36"/>
      <c r="X117" s="36"/>
      <c r="Y117" s="71"/>
      <c r="Z117" s="36"/>
      <c r="AA117" s="61"/>
      <c r="AB117" s="61"/>
      <c r="AC117" s="42" t="s">
        <v>375</v>
      </c>
    </row>
    <row r="118" spans="1:29" ht="51" x14ac:dyDescent="0.2">
      <c r="A118" s="60" t="str">
        <f>IF('Por-tema'!I116="X","E",IF('Por-tema'!J116="X","T","P"))</f>
        <v>E</v>
      </c>
      <c r="B118" s="60" t="s">
        <v>376</v>
      </c>
      <c r="C118" s="73" t="s">
        <v>377</v>
      </c>
      <c r="D118" s="75" t="s">
        <v>378</v>
      </c>
      <c r="E118" s="140" t="s">
        <v>22</v>
      </c>
      <c r="F118" s="42" t="str">
        <f t="shared" si="5"/>
        <v>Instrumento utilizado por la institución para medir el clima organizacional, con indicación de la periodicidad de su aplicación.</v>
      </c>
      <c r="G118" s="85" t="s">
        <v>547</v>
      </c>
      <c r="H118" s="141"/>
      <c r="I118" s="141"/>
      <c r="J118" s="141"/>
      <c r="K118" s="141"/>
      <c r="L118" s="141"/>
      <c r="M118" s="141"/>
      <c r="N118" s="141"/>
      <c r="O118" s="42"/>
      <c r="P118" s="36"/>
      <c r="Q118" s="36"/>
      <c r="R118" s="36"/>
      <c r="S118" s="36"/>
      <c r="T118" s="36"/>
      <c r="U118" s="36"/>
      <c r="V118" s="36"/>
      <c r="W118" s="36"/>
      <c r="X118" s="36"/>
      <c r="Y118" s="71"/>
      <c r="Z118" s="36"/>
      <c r="AA118" s="61"/>
      <c r="AB118" s="61"/>
      <c r="AC118" s="42" t="s">
        <v>379</v>
      </c>
    </row>
    <row r="119" spans="1:29" ht="25.5" x14ac:dyDescent="0.2">
      <c r="A119" s="60" t="str">
        <f>IF('Por-tema'!I117="X","E",IF('Por-tema'!J117="X","T","P"))</f>
        <v>T</v>
      </c>
      <c r="B119" s="60" t="s">
        <v>380</v>
      </c>
      <c r="C119" s="73" t="s">
        <v>381</v>
      </c>
      <c r="D119" s="75" t="s">
        <v>382</v>
      </c>
      <c r="E119" s="140" t="s">
        <v>22</v>
      </c>
      <c r="F119" s="42" t="str">
        <f t="shared" si="5"/>
        <v>Plan de mejora elaborado con base en la última medición del clima organizacional realizada.</v>
      </c>
      <c r="G119" s="141"/>
      <c r="H119" s="141"/>
      <c r="I119" s="141"/>
      <c r="J119" s="141"/>
      <c r="K119" s="141"/>
      <c r="L119" s="141"/>
      <c r="M119" s="141"/>
      <c r="N119" s="141"/>
      <c r="O119" s="42"/>
      <c r="P119" s="36"/>
      <c r="Q119" s="36"/>
      <c r="R119" s="36"/>
      <c r="S119" s="36"/>
      <c r="T119" s="36"/>
      <c r="U119" s="36"/>
      <c r="V119" s="36"/>
      <c r="W119" s="36"/>
      <c r="X119" s="36"/>
      <c r="Y119" s="71"/>
      <c r="Z119" s="36"/>
      <c r="AA119" s="61"/>
      <c r="AB119" s="61"/>
      <c r="AC119" s="42" t="s">
        <v>383</v>
      </c>
    </row>
    <row r="120" spans="1:29" ht="102" x14ac:dyDescent="0.2">
      <c r="A120" s="60" t="str">
        <f>IF('Por-tema'!I118="X","E",IF('Por-tema'!J118="X","T","P"))</f>
        <v>E</v>
      </c>
      <c r="B120" s="60" t="s">
        <v>384</v>
      </c>
      <c r="C120" s="73" t="s">
        <v>509</v>
      </c>
      <c r="D120" s="75" t="s">
        <v>385</v>
      </c>
      <c r="E120" s="140" t="s">
        <v>22</v>
      </c>
      <c r="F120" s="42" t="str">
        <f t="shared" si="5"/>
        <v>Imagen respectiva de la página de Internet de la institución.</v>
      </c>
      <c r="G120" s="85" t="s">
        <v>542</v>
      </c>
      <c r="H120" s="141"/>
      <c r="I120" s="141"/>
      <c r="J120" s="141"/>
      <c r="K120" s="141"/>
      <c r="L120" s="141"/>
      <c r="M120" s="141"/>
      <c r="N120" s="141"/>
      <c r="O120" s="42"/>
      <c r="P120" s="36"/>
      <c r="Q120" s="36"/>
      <c r="R120" s="36"/>
      <c r="S120" s="36"/>
      <c r="T120" s="36"/>
      <c r="U120" s="36"/>
      <c r="V120" s="36"/>
      <c r="W120" s="36"/>
      <c r="X120" s="36"/>
      <c r="Y120" s="71"/>
      <c r="Z120" s="36"/>
      <c r="AA120" s="61"/>
      <c r="AB120" s="61"/>
      <c r="AC120" s="42" t="s">
        <v>216</v>
      </c>
    </row>
    <row r="121" spans="1:29" ht="63.75" x14ac:dyDescent="0.2">
      <c r="A121" s="60" t="str">
        <f>IF('Por-tema'!I119="X","E",IF('Por-tema'!J119="X","T","P"))</f>
        <v>E</v>
      </c>
      <c r="B121" s="60" t="s">
        <v>386</v>
      </c>
      <c r="C121" s="73" t="s">
        <v>387</v>
      </c>
      <c r="D121" s="75" t="s">
        <v>388</v>
      </c>
      <c r="E121" s="140" t="s">
        <v>22</v>
      </c>
      <c r="F121" s="42" t="str">
        <f t="shared" si="5"/>
        <v>Imagen respectiva de la página de Internet de la institución.</v>
      </c>
      <c r="G121" s="85" t="s">
        <v>564</v>
      </c>
      <c r="H121" s="141"/>
      <c r="I121" s="141"/>
      <c r="J121" s="141"/>
      <c r="K121" s="141"/>
      <c r="L121" s="141"/>
      <c r="M121" s="141"/>
      <c r="N121" s="141"/>
      <c r="O121" s="42"/>
      <c r="P121" s="36"/>
      <c r="Q121" s="36"/>
      <c r="R121" s="36"/>
      <c r="S121" s="36"/>
      <c r="T121" s="36"/>
      <c r="U121" s="36"/>
      <c r="V121" s="36"/>
      <c r="W121" s="36"/>
      <c r="X121" s="36"/>
      <c r="Y121" s="71"/>
      <c r="Z121" s="36"/>
      <c r="AA121" s="61"/>
      <c r="AB121" s="61"/>
      <c r="AC121" s="42" t="s">
        <v>216</v>
      </c>
    </row>
    <row r="122" spans="1:29" ht="51" x14ac:dyDescent="0.2">
      <c r="A122" s="60" t="str">
        <f>IF('Por-tema'!I120="X","E",IF('Por-tema'!J120="X","T","P"))</f>
        <v>P</v>
      </c>
      <c r="B122" s="60" t="s">
        <v>389</v>
      </c>
      <c r="C122" s="73" t="s">
        <v>390</v>
      </c>
      <c r="D122" s="66" t="s">
        <v>391</v>
      </c>
      <c r="E122" s="140" t="s">
        <v>22</v>
      </c>
      <c r="F122" s="42" t="str">
        <f t="shared" si="5"/>
        <v>Imagen respectiva de la página de Internet de la institución.</v>
      </c>
      <c r="G122" s="85" t="s">
        <v>578</v>
      </c>
      <c r="H122" s="141"/>
      <c r="I122" s="141"/>
      <c r="J122" s="141"/>
      <c r="K122" s="141"/>
      <c r="L122" s="141"/>
      <c r="M122" s="141"/>
      <c r="N122" s="141"/>
      <c r="O122" s="42"/>
      <c r="P122" s="36"/>
      <c r="Q122" s="36"/>
      <c r="R122" s="36"/>
      <c r="S122" s="36"/>
      <c r="T122" s="36"/>
      <c r="U122" s="36"/>
      <c r="V122" s="36"/>
      <c r="W122" s="36"/>
      <c r="X122" s="36"/>
      <c r="Y122" s="71"/>
      <c r="Z122" s="36"/>
      <c r="AA122" s="61"/>
      <c r="AB122" s="61"/>
      <c r="AC122" s="42" t="s">
        <v>216</v>
      </c>
    </row>
    <row r="123" spans="1:29" ht="63.75" x14ac:dyDescent="0.2">
      <c r="A123" s="60" t="str">
        <f>IF('Por-tema'!I121="X","E",IF('Por-tema'!J121="X","T","P"))</f>
        <v>P</v>
      </c>
      <c r="B123" s="60" t="s">
        <v>392</v>
      </c>
      <c r="C123" s="75" t="s">
        <v>393</v>
      </c>
      <c r="D123" s="75" t="s">
        <v>394</v>
      </c>
      <c r="E123" s="140" t="s">
        <v>23</v>
      </c>
      <c r="F123" s="42" t="str">
        <f t="shared" si="5"/>
        <v/>
      </c>
      <c r="G123" s="141"/>
      <c r="H123" s="141"/>
      <c r="I123" s="141"/>
      <c r="J123" s="141"/>
      <c r="K123" s="141"/>
      <c r="L123" s="141"/>
      <c r="M123" s="141"/>
      <c r="N123" s="141"/>
      <c r="O123" s="42"/>
      <c r="P123" s="36"/>
      <c r="Q123" s="36"/>
      <c r="R123" s="36"/>
      <c r="S123" s="36"/>
      <c r="T123" s="36"/>
      <c r="U123" s="36"/>
      <c r="V123" s="36"/>
      <c r="W123" s="36"/>
      <c r="X123" s="36"/>
      <c r="Y123" s="71"/>
      <c r="Z123" s="36"/>
      <c r="AA123" s="61"/>
      <c r="AB123" s="61"/>
      <c r="AC123" s="42" t="s">
        <v>395</v>
      </c>
    </row>
    <row r="124" spans="1:29" ht="102" x14ac:dyDescent="0.2">
      <c r="A124" s="60" t="str">
        <f>IF('Por-tema'!I122="X","E",IF('Por-tema'!J122="X","T","P"))</f>
        <v>P</v>
      </c>
      <c r="B124" s="60" t="s">
        <v>396</v>
      </c>
      <c r="C124" s="75" t="s">
        <v>397</v>
      </c>
      <c r="D124" s="75" t="s">
        <v>457</v>
      </c>
      <c r="E124" s="140" t="s">
        <v>23</v>
      </c>
      <c r="F124" s="42" t="str">
        <f t="shared" si="5"/>
        <v/>
      </c>
      <c r="G124" s="141"/>
      <c r="H124" s="141"/>
      <c r="I124" s="141"/>
      <c r="J124" s="141"/>
      <c r="K124" s="141"/>
      <c r="L124" s="141"/>
      <c r="M124" s="141"/>
      <c r="N124" s="141"/>
      <c r="O124" s="42"/>
      <c r="P124" s="36"/>
      <c r="Q124" s="36"/>
      <c r="R124" s="36"/>
      <c r="S124" s="36"/>
      <c r="T124" s="36"/>
      <c r="U124" s="36"/>
      <c r="V124" s="36"/>
      <c r="W124" s="36"/>
      <c r="X124" s="36"/>
      <c r="Y124" s="71"/>
      <c r="Z124" s="36"/>
      <c r="AA124" s="61"/>
      <c r="AB124" s="61"/>
      <c r="AC124" s="42" t="s">
        <v>398</v>
      </c>
    </row>
    <row r="125" spans="1:29" x14ac:dyDescent="0.2">
      <c r="A125" s="60"/>
      <c r="B125" s="60"/>
      <c r="C125" s="82"/>
      <c r="D125" s="39"/>
      <c r="E125" s="59"/>
      <c r="F125" s="42"/>
      <c r="G125" s="141"/>
      <c r="H125" s="141"/>
      <c r="I125" s="141"/>
      <c r="J125" s="141"/>
      <c r="K125" s="141"/>
      <c r="L125" s="141"/>
      <c r="M125" s="141"/>
      <c r="N125" s="141"/>
      <c r="O125" s="42"/>
      <c r="P125" s="36"/>
      <c r="Q125" s="36"/>
      <c r="R125" s="36"/>
      <c r="S125" s="36"/>
      <c r="T125" s="36"/>
      <c r="U125" s="36"/>
      <c r="V125" s="36"/>
      <c r="W125" s="36"/>
      <c r="X125" s="36"/>
      <c r="Y125" s="36"/>
      <c r="Z125" s="36"/>
      <c r="AA125" s="61"/>
      <c r="AB125" s="61"/>
      <c r="AC125" s="42"/>
    </row>
    <row r="126" spans="1:29" x14ac:dyDescent="0.2">
      <c r="A126" s="248" t="s">
        <v>493</v>
      </c>
      <c r="B126" s="249"/>
      <c r="C126" s="249"/>
      <c r="D126" s="250"/>
    </row>
  </sheetData>
  <sheetProtection password="D3B5" sheet="1" objects="1" scenarios="1"/>
  <protectedRanges>
    <protectedRange sqref="E112:E124" name="Rango10"/>
    <protectedRange sqref="G1:I3 G6:I65508 H4:I5" name="Rango20"/>
    <protectedRange sqref="E79:E109" name="Rango08"/>
    <protectedRange sqref="E29:E47" name="Rango05"/>
    <protectedRange sqref="E11:E26" name="Rango03"/>
    <protectedRange sqref="D4" name="Rango01"/>
    <protectedRange sqref="D5" name="Rango02"/>
    <protectedRange sqref="E50:E62" name="Rango06"/>
    <protectedRange sqref="E65:E76" name="Rango07"/>
    <protectedRange sqref="G4:G5" name="Rango19_1"/>
    <protectedRange sqref="F4:F5" name="Rango18_1"/>
  </protectedRanges>
  <mergeCells count="1">
    <mergeCell ref="A126:D126"/>
  </mergeCells>
  <phoneticPr fontId="11" type="noConversion"/>
  <dataValidations count="3">
    <dataValidation type="list" allowBlank="1" showInputMessage="1" showErrorMessage="1" sqref="E11:E26 E29:E47 E65:E76">
      <formula1>sino</formula1>
    </dataValidation>
    <dataValidation type="list" allowBlank="1" showInputMessage="1" showErrorMessage="1" sqref="E50:E62 E112:E124 E79:E109">
      <formula1>noap</formula1>
    </dataValidation>
    <dataValidation type="list" allowBlank="1" showInputMessage="1" showErrorMessage="1" sqref="C7">
      <formula1>inst</formula1>
    </dataValidation>
  </dataValidations>
  <hyperlinks>
    <hyperlink ref="G72" r:id="rId1"/>
  </hyperlinks>
  <pageMargins left="0.59055118110236227" right="0.39370078740157483" top="0.59055118110236227" bottom="0.59055118110236227" header="0" footer="0"/>
  <pageSetup scale="47" fitToHeight="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
  <sheetViews>
    <sheetView workbookViewId="0">
      <pane xSplit="2" ySplit="7" topLeftCell="E164" activePane="bottomRight" state="frozen"/>
      <selection pane="topRight" activeCell="C1" sqref="C1"/>
      <selection pane="bottomLeft" activeCell="A8" sqref="A8"/>
      <selection pane="bottomRight" activeCell="E170" sqref="E170"/>
    </sheetView>
  </sheetViews>
  <sheetFormatPr baseColWidth="10" defaultRowHeight="15" x14ac:dyDescent="0.2"/>
  <cols>
    <col min="1" max="1" width="6.7109375" style="2" customWidth="1"/>
    <col min="2" max="2" width="80" style="2" customWidth="1"/>
    <col min="3" max="3" width="29.85546875" style="19" customWidth="1"/>
    <col min="4" max="4" width="11.42578125" style="4" customWidth="1"/>
    <col min="5" max="7" width="11.7109375" style="3" customWidth="1"/>
    <col min="8" max="8" width="11.42578125" style="2" customWidth="1"/>
    <col min="9" max="11" width="8.7109375" style="3" customWidth="1"/>
    <col min="12" max="12" width="11.42578125" style="2" customWidth="1"/>
    <col min="13" max="13" width="14.85546875" style="2" customWidth="1"/>
    <col min="14" max="14" width="11.42578125" style="2" customWidth="1"/>
    <col min="15" max="16384" width="11.42578125" style="2"/>
  </cols>
  <sheetData>
    <row r="1" spans="1:11" ht="20.25" x14ac:dyDescent="0.3">
      <c r="A1" s="251" t="s">
        <v>464</v>
      </c>
      <c r="B1" s="251"/>
      <c r="C1" s="251"/>
    </row>
    <row r="2" spans="1:11" x14ac:dyDescent="0.2">
      <c r="A2" s="191" t="s">
        <v>472</v>
      </c>
      <c r="C2" s="2"/>
    </row>
    <row r="3" spans="1:11" ht="15" customHeight="1" x14ac:dyDescent="0.2">
      <c r="A3" s="252" t="str">
        <f>'[1]Para-responder'!C4</f>
        <v>(DIGITE AQUÍ EL NOMBRE DE LA ENTIDAD)</v>
      </c>
      <c r="B3" s="252"/>
      <c r="D3" s="2"/>
    </row>
    <row r="4" spans="1:11" x14ac:dyDescent="0.2">
      <c r="C4" s="2"/>
    </row>
    <row r="5" spans="1:11" x14ac:dyDescent="0.2">
      <c r="A5" s="5"/>
      <c r="C5" s="6"/>
      <c r="D5" s="2"/>
    </row>
    <row r="6" spans="1:11" x14ac:dyDescent="0.2">
      <c r="A6" s="22" t="s">
        <v>399</v>
      </c>
      <c r="B6" s="22" t="s">
        <v>400</v>
      </c>
      <c r="C6" s="22" t="s">
        <v>30</v>
      </c>
      <c r="E6" s="22" t="s">
        <v>401</v>
      </c>
      <c r="F6" s="22" t="s">
        <v>402</v>
      </c>
      <c r="G6" s="22" t="s">
        <v>403</v>
      </c>
      <c r="I6" s="22" t="s">
        <v>401</v>
      </c>
      <c r="J6" s="22" t="s">
        <v>402</v>
      </c>
      <c r="K6" s="22" t="s">
        <v>403</v>
      </c>
    </row>
    <row r="7" spans="1:11" x14ac:dyDescent="0.2">
      <c r="A7" s="5"/>
      <c r="B7" s="5"/>
      <c r="C7" s="8"/>
    </row>
    <row r="8" spans="1:11" x14ac:dyDescent="0.2">
      <c r="A8" s="134">
        <f>'Para-responder'!B10</f>
        <v>1</v>
      </c>
      <c r="B8" s="135" t="s">
        <v>35</v>
      </c>
      <c r="C8" s="8"/>
      <c r="E8" s="29" t="s">
        <v>401</v>
      </c>
      <c r="F8" s="29" t="s">
        <v>402</v>
      </c>
      <c r="G8" s="29" t="s">
        <v>403</v>
      </c>
      <c r="I8" s="29" t="s">
        <v>401</v>
      </c>
      <c r="J8" s="29" t="s">
        <v>402</v>
      </c>
      <c r="K8" s="29" t="s">
        <v>403</v>
      </c>
    </row>
    <row r="9" spans="1:11" ht="63.75" x14ac:dyDescent="0.2">
      <c r="A9" s="7" t="str">
        <f>'Para-responder'!B11</f>
        <v>1.1</v>
      </c>
      <c r="B9" s="28" t="str">
        <f>'Para-responder'!C11</f>
        <v>Con respecto a la declaración institucional de misión, visión y valores:
a. ¿Han sido promulgadas formalmente por el jerarca?
b. ¿La institución cuenta con un programa establecido y en funcionamiento para divulgar y promover entre los funcionarios dicha declaración?
(LA RESPUESTA AFIRMATIVA REQUIERE QUE SE CUMPLAN AMBOS PUNTOS.)</v>
      </c>
      <c r="C9" s="10" t="str">
        <f>'Para-responder'!E11</f>
        <v>SI</v>
      </c>
      <c r="E9" s="3" t="str">
        <f t="shared" ref="E9:E24" si="0">IF(I9="X",$C9,"")</f>
        <v/>
      </c>
      <c r="F9" s="3" t="str">
        <f t="shared" ref="F9:F24" si="1">IF(J9="X",$C9,"")</f>
        <v/>
      </c>
      <c r="G9" s="3" t="str">
        <f t="shared" ref="G9:G24" si="2">IF(K9="X",$C9,"")</f>
        <v>SI</v>
      </c>
      <c r="K9" s="3" t="s">
        <v>404</v>
      </c>
    </row>
    <row r="10" spans="1:11" ht="25.5" x14ac:dyDescent="0.2">
      <c r="A10" s="7" t="str">
        <f>'Para-responder'!B12</f>
        <v>1.2</v>
      </c>
      <c r="B10" s="28" t="str">
        <f>'Para-responder'!C12</f>
        <v>¿La institución ha oficializado una metodología para formular sus planes plurianuales y anuales?</v>
      </c>
      <c r="C10" s="10" t="str">
        <f>'Para-responder'!E12</f>
        <v>NO</v>
      </c>
      <c r="E10" s="3" t="str">
        <f t="shared" si="0"/>
        <v/>
      </c>
      <c r="F10" s="3" t="str">
        <f t="shared" si="1"/>
        <v>NO</v>
      </c>
      <c r="G10" s="3" t="str">
        <f t="shared" si="2"/>
        <v/>
      </c>
      <c r="J10" s="3" t="s">
        <v>404</v>
      </c>
    </row>
    <row r="11" spans="1:11" ht="63.75" x14ac:dyDescent="0.2">
      <c r="A11" s="7" t="str">
        <f>'Para-responder'!B13</f>
        <v>1.3</v>
      </c>
      <c r="B11" s="28" t="str">
        <f>'Para-responder'!C13</f>
        <v>¿La institución aplica mecanismos para considerar opiniones de los ciudadanos y los funcionarios durante la formulación de los siguientes instrumentos de gestión?:
a. El plan anual institucional
b. El presupuesto institucional
(LA RESPUESTA AFIRMATIVA REQUIERE QUE SE CUMPLAN AMBOS PUNTOS.)</v>
      </c>
      <c r="C11" s="10" t="str">
        <f>'Para-responder'!E13</f>
        <v>SI</v>
      </c>
      <c r="E11" s="3" t="str">
        <f t="shared" si="0"/>
        <v/>
      </c>
      <c r="F11" s="3" t="str">
        <f t="shared" si="1"/>
        <v>SI</v>
      </c>
      <c r="G11" s="3" t="str">
        <f t="shared" si="2"/>
        <v/>
      </c>
      <c r="J11" s="3" t="s">
        <v>404</v>
      </c>
    </row>
    <row r="12" spans="1:11" x14ac:dyDescent="0.2">
      <c r="A12" s="7" t="str">
        <f>'Para-responder'!B14</f>
        <v>1.4</v>
      </c>
      <c r="B12" s="28" t="str">
        <f>'Para-responder'!C14</f>
        <v>¿La institución cuenta con un plan plurianual vigente y actualizado?</v>
      </c>
      <c r="C12" s="10" t="str">
        <f>'Para-responder'!E14</f>
        <v>NO</v>
      </c>
      <c r="E12" s="3" t="str">
        <f t="shared" si="0"/>
        <v>NO</v>
      </c>
      <c r="F12" s="3" t="str">
        <f t="shared" si="1"/>
        <v/>
      </c>
      <c r="G12" s="3" t="str">
        <f t="shared" si="2"/>
        <v/>
      </c>
      <c r="I12" s="3" t="s">
        <v>404</v>
      </c>
    </row>
    <row r="13" spans="1:11" ht="63.75" x14ac:dyDescent="0.2">
      <c r="A13" s="7" t="str">
        <f>'Para-responder'!B15</f>
        <v>1.5</v>
      </c>
      <c r="B13" s="28" t="str">
        <f>'Para-responder'!C15</f>
        <v>¿El plan plurianual institucional considera los siguientes tipos de indicadores de desempeño?:
a. De gestión (eficiencia, eficacia, economía)
b. De resultados (efecto, impacto)
(LA RESPUESTA AFIRMATIVA REQUIERE QUE SE CUMPLAN AMBOS PUNTOS.)</v>
      </c>
      <c r="C13" s="10" t="str">
        <f>'Para-responder'!E15</f>
        <v>NO</v>
      </c>
      <c r="E13" s="3" t="str">
        <f t="shared" si="0"/>
        <v>NO</v>
      </c>
      <c r="F13" s="3" t="str">
        <f t="shared" si="1"/>
        <v/>
      </c>
      <c r="G13" s="3" t="str">
        <f t="shared" si="2"/>
        <v/>
      </c>
      <c r="I13" s="3" t="s">
        <v>404</v>
      </c>
    </row>
    <row r="14" spans="1:11" ht="51" x14ac:dyDescent="0.2">
      <c r="A14" s="7" t="str">
        <f>'Para-responder'!B16</f>
        <v>1.6</v>
      </c>
      <c r="B14" s="28" t="str">
        <f>'Para-responder'!C16</f>
        <v>¿El plan anual institucional considera los siguientes tipos de indicadores de desempeño?
a. De gestión (eficiencia, eficacia, economía)
b. Vinculación con el plan plurianual
(LA RESPUESTA AFIRMATIVA REQUIERE QUE SE CUMPLAN AMBOS PUNTOS.)</v>
      </c>
      <c r="C14" s="10" t="str">
        <f>'Para-responder'!E16</f>
        <v>NO</v>
      </c>
      <c r="E14" s="3" t="str">
        <f t="shared" si="0"/>
        <v>NO</v>
      </c>
      <c r="F14" s="3" t="str">
        <f t="shared" si="1"/>
        <v/>
      </c>
      <c r="G14" s="3" t="str">
        <f t="shared" si="2"/>
        <v/>
      </c>
      <c r="I14" s="3" t="s">
        <v>404</v>
      </c>
    </row>
    <row r="15" spans="1:11" ht="25.5" x14ac:dyDescent="0.2">
      <c r="A15" s="7" t="str">
        <f>'Para-responder'!B17</f>
        <v>1.7</v>
      </c>
      <c r="B15" s="28" t="str">
        <f>'Para-responder'!C17</f>
        <v>¿La institución ha oficializado una metodología para la definición, medición y ajuste de los indicadores que incorpora en sus planes?</v>
      </c>
      <c r="C15" s="10" t="str">
        <f>'Para-responder'!E17</f>
        <v>NO</v>
      </c>
      <c r="E15" s="3" t="str">
        <f t="shared" si="0"/>
        <v/>
      </c>
      <c r="F15" s="3" t="str">
        <f t="shared" si="1"/>
        <v>NO</v>
      </c>
      <c r="G15" s="3" t="str">
        <f t="shared" si="2"/>
        <v/>
      </c>
      <c r="J15" s="3" t="s">
        <v>404</v>
      </c>
    </row>
    <row r="16" spans="1:11" ht="25.5" x14ac:dyDescent="0.2">
      <c r="A16" s="7" t="str">
        <f>'Para-responder'!B18</f>
        <v>1.8</v>
      </c>
      <c r="B16" s="28" t="str">
        <f>'Para-responder'!C18</f>
        <v>¿En el plan anual se incorporan acciones que están vinculadas con el Plan Nacional de Desarrollo (PND)?</v>
      </c>
      <c r="C16" s="10" t="str">
        <f>'Para-responder'!E18</f>
        <v>SI</v>
      </c>
      <c r="E16" s="3" t="str">
        <f t="shared" si="0"/>
        <v>SI</v>
      </c>
      <c r="F16" s="3" t="str">
        <f t="shared" si="1"/>
        <v/>
      </c>
      <c r="G16" s="3" t="str">
        <f t="shared" si="2"/>
        <v/>
      </c>
      <c r="I16" s="3" t="s">
        <v>404</v>
      </c>
    </row>
    <row r="17" spans="1:11" ht="102" x14ac:dyDescent="0.2">
      <c r="A17" s="7" t="str">
        <f>'Para-responder'!B19</f>
        <v>1.9</v>
      </c>
      <c r="B17" s="28" t="str">
        <f>'Para-responder'!C19</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(LA RESPUESTA AFIRMATIVA REQUIERE QUE SE CUMPLAN LOS TRES PUNTOS.)</v>
      </c>
      <c r="C17" s="10" t="str">
        <f>'Para-responder'!E19</f>
        <v>NO</v>
      </c>
      <c r="E17" s="3" t="str">
        <f t="shared" si="0"/>
        <v/>
      </c>
      <c r="F17" s="3" t="str">
        <f t="shared" si="1"/>
        <v/>
      </c>
      <c r="G17" s="3" t="str">
        <f t="shared" si="2"/>
        <v>NO</v>
      </c>
      <c r="K17" s="3" t="s">
        <v>404</v>
      </c>
    </row>
    <row r="18" spans="1:11" ht="25.5" x14ac:dyDescent="0.2">
      <c r="A18" s="7" t="str">
        <f>'Para-responder'!B20</f>
        <v>1.10</v>
      </c>
      <c r="B18" s="28" t="str">
        <f>'Para-responder'!C20</f>
        <v>¿La institución ha ejecutado y evaluado los resultados de la estrategia de fortalecimiento de la ética?</v>
      </c>
      <c r="C18" s="10" t="str">
        <f>'Para-responder'!E20</f>
        <v>NO</v>
      </c>
      <c r="E18" s="3" t="str">
        <f t="shared" si="0"/>
        <v/>
      </c>
      <c r="F18" s="3" t="str">
        <f t="shared" si="1"/>
        <v/>
      </c>
      <c r="G18" s="3" t="str">
        <f t="shared" si="2"/>
        <v>NO</v>
      </c>
      <c r="K18" s="3" t="s">
        <v>404</v>
      </c>
    </row>
    <row r="19" spans="1:11" ht="25.5" x14ac:dyDescent="0.2">
      <c r="A19" s="7" t="str">
        <f>'Para-responder'!B21</f>
        <v>1.11</v>
      </c>
      <c r="B19" s="28" t="str">
        <f>'Para-responder'!C21</f>
        <v>¿En la evaluación anual de la gestión institucional se consideran el cumplimiento de metas y los resultados de los indicadores incorporados en el plan anual operativo?</v>
      </c>
      <c r="C19" s="10" t="str">
        <f>'Para-responder'!E21</f>
        <v>SI</v>
      </c>
      <c r="E19" s="3" t="str">
        <f t="shared" si="0"/>
        <v/>
      </c>
      <c r="F19" s="3" t="str">
        <f t="shared" si="1"/>
        <v>SI</v>
      </c>
      <c r="G19" s="3" t="str">
        <f t="shared" si="2"/>
        <v/>
      </c>
      <c r="J19" s="3" t="s">
        <v>404</v>
      </c>
    </row>
    <row r="20" spans="1:11" ht="25.5" x14ac:dyDescent="0.2">
      <c r="A20" s="7" t="str">
        <f>'Para-responder'!B22</f>
        <v>1.12</v>
      </c>
      <c r="B20" s="28" t="str">
        <f>'Para-responder'!C22</f>
        <v>¿La evaluación de la gestión institucional del año anterior fue conocida y aprobada por el jerarca institucional a más tardar el 31 de enero?</v>
      </c>
      <c r="C20" s="10" t="str">
        <f>'Para-responder'!E22</f>
        <v>SI</v>
      </c>
      <c r="E20" s="3" t="str">
        <f t="shared" si="0"/>
        <v>SI</v>
      </c>
      <c r="F20" s="3" t="str">
        <f t="shared" si="1"/>
        <v/>
      </c>
      <c r="G20" s="3" t="str">
        <f t="shared" si="2"/>
        <v/>
      </c>
      <c r="I20" s="3" t="s">
        <v>404</v>
      </c>
    </row>
    <row r="21" spans="1:11" ht="25.5" x14ac:dyDescent="0.2">
      <c r="A21" s="7" t="str">
        <f>'Para-responder'!B23</f>
        <v>1.13</v>
      </c>
      <c r="B21" s="28" t="str">
        <f>'Para-responder'!C23</f>
        <v>¿Se elabora y ejecuta un plan de mejora a partir de la evaluación anual de la gestión institucional?</v>
      </c>
      <c r="C21" s="10" t="str">
        <f>'Para-responder'!E23</f>
        <v>SI</v>
      </c>
      <c r="E21" s="3" t="str">
        <f t="shared" si="0"/>
        <v>SI</v>
      </c>
      <c r="F21" s="3" t="str">
        <f t="shared" si="1"/>
        <v/>
      </c>
      <c r="G21" s="3" t="str">
        <f t="shared" si="2"/>
        <v/>
      </c>
      <c r="I21" s="3" t="s">
        <v>404</v>
      </c>
    </row>
    <row r="22" spans="1:11" ht="51" x14ac:dyDescent="0.2">
      <c r="A22" s="7" t="str">
        <f>'Para-responder'!B24</f>
        <v>1.14</v>
      </c>
      <c r="B22" s="28" t="str">
        <f>'Para-responder'!C24</f>
        <v>¿Se publican en la página de Internet de la institución o por otros medios:
a. Los planes anual y plurianual de la institución?
b. Los resultados de la evaluación institucional?
(LA RESPUESTA AFIRMATIVA REQUIERE QUE SE CUMPLAN AMBOS PUNTOS.)</v>
      </c>
      <c r="C22" s="10" t="str">
        <f>'Para-responder'!E24</f>
        <v>NO</v>
      </c>
      <c r="E22" s="3" t="str">
        <f t="shared" si="0"/>
        <v/>
      </c>
      <c r="F22" s="3" t="str">
        <f t="shared" si="1"/>
        <v>NO</v>
      </c>
      <c r="G22" s="3" t="str">
        <f t="shared" si="2"/>
        <v/>
      </c>
      <c r="J22" s="3" t="s">
        <v>404</v>
      </c>
    </row>
    <row r="23" spans="1:11" ht="25.5" x14ac:dyDescent="0.2">
      <c r="A23" s="7" t="str">
        <f>'Para-responder'!B25</f>
        <v>1.15</v>
      </c>
      <c r="B23" s="28" t="str">
        <f>'Para-responder'!C25</f>
        <v>¿La información institucional está sistematizada de manera que integre los procesos de planificación, presupuesto y evaluación?</v>
      </c>
      <c r="C23" s="10" t="str">
        <f>'Para-responder'!E25</f>
        <v>SI</v>
      </c>
      <c r="E23" s="3" t="str">
        <f t="shared" si="0"/>
        <v/>
      </c>
      <c r="F23" s="3" t="str">
        <f t="shared" si="1"/>
        <v>SI</v>
      </c>
      <c r="G23" s="3" t="str">
        <f t="shared" si="2"/>
        <v/>
      </c>
      <c r="J23" s="3" t="s">
        <v>404</v>
      </c>
    </row>
    <row r="24" spans="1:11" ht="25.5" x14ac:dyDescent="0.2">
      <c r="A24" s="7" t="str">
        <f>'Para-responder'!B26</f>
        <v>1.16</v>
      </c>
      <c r="B24" s="28" t="str">
        <f>'Para-responder'!C26</f>
        <v>¿Existe vinculación entre el modelo de evaluación del desempeño de los funcionarios y las metas y objetivos planteados en la planificación de la institución?</v>
      </c>
      <c r="C24" s="10" t="str">
        <f>'Para-responder'!E26</f>
        <v>SI</v>
      </c>
      <c r="E24" s="3" t="str">
        <f t="shared" si="0"/>
        <v>SI</v>
      </c>
      <c r="F24" s="3" t="str">
        <f t="shared" si="1"/>
        <v/>
      </c>
      <c r="G24" s="3" t="str">
        <f t="shared" si="2"/>
        <v/>
      </c>
      <c r="I24" s="3" t="s">
        <v>404</v>
      </c>
    </row>
    <row r="25" spans="1:11" x14ac:dyDescent="0.2">
      <c r="A25" s="7"/>
      <c r="B25" s="11"/>
      <c r="C25" s="10"/>
    </row>
    <row r="26" spans="1:11" ht="12.75" x14ac:dyDescent="0.2">
      <c r="A26" s="134">
        <f>'Para-responder'!B28</f>
        <v>2</v>
      </c>
      <c r="B26" s="135" t="str">
        <f>'Para-responder'!C28</f>
        <v>CONTROL INTERNO</v>
      </c>
      <c r="C26" s="8"/>
      <c r="D26" s="2"/>
      <c r="E26" s="29" t="s">
        <v>401</v>
      </c>
      <c r="F26" s="29" t="s">
        <v>402</v>
      </c>
      <c r="G26" s="29" t="s">
        <v>403</v>
      </c>
      <c r="I26" s="29" t="s">
        <v>401</v>
      </c>
      <c r="J26" s="29" t="s">
        <v>402</v>
      </c>
      <c r="K26" s="29" t="s">
        <v>403</v>
      </c>
    </row>
    <row r="27" spans="1:11" ht="25.5" x14ac:dyDescent="0.2">
      <c r="A27" s="7" t="str">
        <f>'Para-responder'!B29</f>
        <v>2.1</v>
      </c>
      <c r="B27" s="15" t="str">
        <f>'Para-responder'!C29</f>
        <v>¿La institución ha promulgado o adoptado un código de ética u otro documento que reúna los compromisos éticos de la institución y sus funcionarios?</v>
      </c>
      <c r="C27" s="10" t="str">
        <f>'Para-responder'!E29</f>
        <v>SI</v>
      </c>
      <c r="D27" s="2"/>
      <c r="E27" s="3" t="str">
        <f t="shared" ref="E27:E45" si="3">IF(I27="X",$C27,"")</f>
        <v/>
      </c>
      <c r="F27" s="3" t="str">
        <f t="shared" ref="F27:F45" si="4">IF(J27="X",$C27,"")</f>
        <v/>
      </c>
      <c r="G27" s="3" t="str">
        <f t="shared" ref="G27:G45" si="5">IF(K27="X",$C27,"")</f>
        <v>SI</v>
      </c>
      <c r="K27" s="3" t="s">
        <v>404</v>
      </c>
    </row>
    <row r="28" spans="1:11" ht="140.25" x14ac:dyDescent="0.2">
      <c r="A28" s="7" t="str">
        <f>'Para-responder'!B30</f>
        <v>2.2</v>
      </c>
      <c r="B28" s="15" t="str">
        <f>'Para-responder'!C30</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28" s="10" t="str">
        <f>'Para-responder'!E30</f>
        <v>SI</v>
      </c>
      <c r="D28" s="2"/>
      <c r="E28" s="3" t="str">
        <f t="shared" si="3"/>
        <v/>
      </c>
      <c r="F28" s="3" t="str">
        <f t="shared" si="4"/>
        <v/>
      </c>
      <c r="G28" s="3" t="str">
        <f t="shared" si="5"/>
        <v>SI</v>
      </c>
      <c r="K28" s="3" t="s">
        <v>404</v>
      </c>
    </row>
    <row r="29" spans="1:11" ht="38.25" x14ac:dyDescent="0.2">
      <c r="A29" s="7" t="str">
        <f>'Para-responder'!B31</f>
        <v>2.3</v>
      </c>
      <c r="B29" s="15" t="str">
        <f>'Para-responder'!C31</f>
        <v>¿En los últimos cinco años, la entidad se ha sometido a una auditoría de la gestión ética institucional, ya sea por parte de la propia administración, de la auditoría interna o de un sujeto externo?</v>
      </c>
      <c r="C29" s="10" t="str">
        <f>'Para-responder'!E31</f>
        <v>SI</v>
      </c>
      <c r="D29" s="2"/>
      <c r="E29" s="3" t="str">
        <f t="shared" si="3"/>
        <v/>
      </c>
      <c r="F29" s="3" t="str">
        <f t="shared" si="4"/>
        <v/>
      </c>
      <c r="G29" s="3" t="str">
        <f t="shared" si="5"/>
        <v>SI</v>
      </c>
      <c r="K29" s="3" t="s">
        <v>404</v>
      </c>
    </row>
    <row r="30" spans="1:11" ht="25.5" x14ac:dyDescent="0.2">
      <c r="A30" s="7" t="str">
        <f>'Para-responder'!B32</f>
        <v>2.4</v>
      </c>
      <c r="B30" s="15" t="str">
        <f>'Para-responder'!C32</f>
        <v xml:space="preserve">¿La institución tiene los cinco componentes del SEVRI debidamente establecidos y en operación? </v>
      </c>
      <c r="C30" s="10" t="str">
        <f>'Para-responder'!E32</f>
        <v>SI</v>
      </c>
      <c r="E30" s="3" t="str">
        <f t="shared" si="3"/>
        <v>SI</v>
      </c>
      <c r="F30" s="3" t="str">
        <f t="shared" si="4"/>
        <v/>
      </c>
      <c r="G30" s="3" t="str">
        <f t="shared" si="5"/>
        <v/>
      </c>
      <c r="I30" s="3" t="s">
        <v>404</v>
      </c>
    </row>
    <row r="31" spans="1:11" ht="25.5" x14ac:dyDescent="0.2">
      <c r="A31" s="7" t="str">
        <f>'Para-responder'!B33</f>
        <v>2.5</v>
      </c>
      <c r="B31" s="15" t="str">
        <f>'Para-responder'!C33</f>
        <v>¿La institución ejecutó, durante el año anterior o el actual, un ejercicio de valoración de los riesgos que concluyera con la documentación y comunicación de esos riesgos?</v>
      </c>
      <c r="C31" s="10" t="str">
        <f>'Para-responder'!E33</f>
        <v>NO</v>
      </c>
      <c r="E31" s="3" t="str">
        <f t="shared" si="3"/>
        <v>NO</v>
      </c>
      <c r="F31" s="3" t="str">
        <f t="shared" si="4"/>
        <v/>
      </c>
      <c r="G31" s="3" t="str">
        <f t="shared" si="5"/>
        <v/>
      </c>
      <c r="I31" s="3" t="s">
        <v>404</v>
      </c>
    </row>
    <row r="32" spans="1:11" ht="38.25" x14ac:dyDescent="0.2">
      <c r="A32" s="7" t="str">
        <f>'Para-responder'!B34</f>
        <v>2.6</v>
      </c>
      <c r="B32" s="15" t="str">
        <f>'Para-responder'!C34</f>
        <v>¿Con base en la valoración de riesgos, la entidad analizó los controles en operación para eliminar los que han perdido vigencia e implantar los que sean necesarios frente a la dinámica institucional?</v>
      </c>
      <c r="C32" s="10" t="str">
        <f>'Para-responder'!E34</f>
        <v>NO</v>
      </c>
      <c r="D32" s="2"/>
      <c r="E32" s="3" t="str">
        <f t="shared" si="3"/>
        <v>NO</v>
      </c>
      <c r="F32" s="3" t="str">
        <f t="shared" si="4"/>
        <v/>
      </c>
      <c r="G32" s="3" t="str">
        <f t="shared" si="5"/>
        <v/>
      </c>
      <c r="I32" s="3" t="s">
        <v>404</v>
      </c>
    </row>
    <row r="33" spans="1:11" ht="25.5" x14ac:dyDescent="0.2">
      <c r="A33" s="7" t="str">
        <f>'Para-responder'!B35</f>
        <v>2.7</v>
      </c>
      <c r="B33" s="15" t="str">
        <f>'Para-responder'!C35</f>
        <v>¿La institución ha promulgado normativa interna respecto de la rendición de cauciones por parte de los funcionarios que la deban hacer?</v>
      </c>
      <c r="C33" s="10" t="str">
        <f>'Para-responder'!E35</f>
        <v>SI</v>
      </c>
      <c r="D33" s="2"/>
      <c r="E33" s="3" t="str">
        <f t="shared" si="3"/>
        <v/>
      </c>
      <c r="F33" s="3" t="str">
        <f t="shared" si="4"/>
        <v/>
      </c>
      <c r="G33" s="3" t="str">
        <f t="shared" si="5"/>
        <v>SI</v>
      </c>
      <c r="K33" s="3" t="s">
        <v>404</v>
      </c>
    </row>
    <row r="34" spans="1:11" ht="38.25" x14ac:dyDescent="0.2">
      <c r="A34" s="7" t="str">
        <f>'Para-responder'!B36</f>
        <v>2.8</v>
      </c>
      <c r="B34" s="15" t="str">
        <f>'Para-responder'!C36</f>
        <v>¿La entidad ha emitido y divulgado normativa institucional sobre el traslado de recursos a sujetos privados o a fideicomisos, según corresponda? (Sólo puede contestar "NO APLICA" si la institución no realiza traslados de recursos según lo indicado.)</v>
      </c>
      <c r="C34" s="10" t="str">
        <f>'Para-responder'!E36</f>
        <v>SI</v>
      </c>
      <c r="D34" s="2"/>
      <c r="E34" s="3" t="str">
        <f t="shared" si="3"/>
        <v/>
      </c>
      <c r="F34" s="3" t="str">
        <f t="shared" si="4"/>
        <v>SI</v>
      </c>
      <c r="G34" s="3" t="str">
        <f t="shared" si="5"/>
        <v/>
      </c>
      <c r="J34" s="3" t="s">
        <v>404</v>
      </c>
    </row>
    <row r="35" spans="1:11" ht="63.75" x14ac:dyDescent="0.2">
      <c r="A35" s="7" t="str">
        <f>'Para-responder'!B37</f>
        <v>2.9</v>
      </c>
      <c r="B35" s="15" t="str">
        <f>'Para-responder'!C37</f>
        <v>¿La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35" s="10" t="str">
        <f>'Para-responder'!E37</f>
        <v>SI</v>
      </c>
      <c r="E35" s="3" t="str">
        <f t="shared" si="3"/>
        <v>SI</v>
      </c>
      <c r="F35" s="3" t="str">
        <f t="shared" si="4"/>
        <v/>
      </c>
      <c r="G35" s="3" t="str">
        <f t="shared" si="5"/>
        <v/>
      </c>
      <c r="I35" s="3" t="s">
        <v>404</v>
      </c>
    </row>
    <row r="36" spans="1:11" ht="25.5" x14ac:dyDescent="0.2">
      <c r="A36" s="7" t="str">
        <f>'Para-responder'!B38</f>
        <v>2.10</v>
      </c>
      <c r="B36" s="15" t="str">
        <f>'Para-responder'!C38</f>
        <v>¿La institución realizó una autoevaluación del sistema de control interno durante el año a que se refiere el IGI?</v>
      </c>
      <c r="C36" s="10" t="str">
        <f>'Para-responder'!E38</f>
        <v>NO</v>
      </c>
      <c r="D36" s="2"/>
      <c r="E36" s="3" t="str">
        <f t="shared" si="3"/>
        <v/>
      </c>
      <c r="F36" s="3" t="str">
        <f t="shared" si="4"/>
        <v>NO</v>
      </c>
      <c r="G36" s="3" t="str">
        <f t="shared" si="5"/>
        <v/>
      </c>
      <c r="J36" s="3" t="s">
        <v>404</v>
      </c>
    </row>
    <row r="37" spans="1:11" ht="51" x14ac:dyDescent="0.2">
      <c r="A37" s="7" t="str">
        <f>'Para-responder'!B39</f>
        <v>2.11</v>
      </c>
      <c r="B37" s="15" t="str">
        <f>'Para-responder'!C39</f>
        <v>¿Se formuló e implementó un plan de mejoras con base en los resultados de la autoevaluación del sistema de control interno ejecutada?
(LA RESPUESTA AFIRMATIVA REQUIERE EL PLAN HAYA SIDO FORMULADO E IMPLEMENTADO.)</v>
      </c>
      <c r="C37" s="10" t="str">
        <f>'Para-responder'!E39</f>
        <v>NO</v>
      </c>
      <c r="D37" s="2"/>
      <c r="E37" s="3" t="str">
        <f t="shared" si="3"/>
        <v>NO</v>
      </c>
      <c r="F37" s="3" t="str">
        <f t="shared" si="4"/>
        <v/>
      </c>
      <c r="G37" s="3" t="str">
        <f t="shared" si="5"/>
        <v/>
      </c>
      <c r="I37" s="3" t="s">
        <v>404</v>
      </c>
    </row>
    <row r="38" spans="1:11" ht="51" x14ac:dyDescent="0.2">
      <c r="A38" s="7" t="str">
        <f>'Para-responder'!B40</f>
        <v>2.12</v>
      </c>
      <c r="B38" s="15" t="str">
        <f>'Para-responder'!C40</f>
        <v>¿La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v>
      </c>
      <c r="C38" s="10" t="str">
        <f>'Para-responder'!E40</f>
        <v>SI</v>
      </c>
      <c r="D38" s="2"/>
      <c r="E38" s="3" t="str">
        <f t="shared" si="3"/>
        <v/>
      </c>
      <c r="F38" s="3" t="str">
        <f t="shared" si="4"/>
        <v/>
      </c>
      <c r="G38" s="3" t="str">
        <f t="shared" si="5"/>
        <v>SI</v>
      </c>
      <c r="K38" s="3" t="s">
        <v>404</v>
      </c>
    </row>
    <row r="39" spans="1:11" ht="38.25" x14ac:dyDescent="0.2">
      <c r="A39" s="7" t="str">
        <f>'Para-responder'!B41</f>
        <v>2.13</v>
      </c>
      <c r="B39" s="15" t="str">
        <f>'Para-responder'!C41</f>
        <v>¿La entidad ha efectuado en los últimos cinco años una revisión y adecuación de sus procesos para fortalecer su ejecución, eliminar los que han perdido vigencia e implantar los que sean necesarios frente a la dinámica institucional?</v>
      </c>
      <c r="C39" s="10" t="str">
        <f>'Para-responder'!E41</f>
        <v>SI</v>
      </c>
      <c r="D39" s="2"/>
      <c r="E39" s="3" t="str">
        <f t="shared" si="3"/>
        <v>SI</v>
      </c>
      <c r="F39" s="3" t="str">
        <f t="shared" si="4"/>
        <v/>
      </c>
      <c r="G39" s="3" t="str">
        <f t="shared" si="5"/>
        <v/>
      </c>
      <c r="I39" s="3" t="s">
        <v>404</v>
      </c>
    </row>
    <row r="40" spans="1:11" ht="76.5" x14ac:dyDescent="0.2">
      <c r="A40" s="7" t="str">
        <f>'Para-responder'!B42</f>
        <v>2.14</v>
      </c>
      <c r="B40" s="15" t="str">
        <f>'Para-responder'!C42</f>
        <v>¿Cuenta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v>
      </c>
      <c r="C40" s="10" t="str">
        <f>'Para-responder'!E42</f>
        <v>SI</v>
      </c>
      <c r="D40" s="2"/>
      <c r="E40" s="3" t="str">
        <f t="shared" si="3"/>
        <v/>
      </c>
      <c r="F40" s="3" t="str">
        <f t="shared" si="4"/>
        <v/>
      </c>
      <c r="G40" s="3" t="str">
        <f t="shared" si="5"/>
        <v>SI</v>
      </c>
      <c r="K40" s="3" t="s">
        <v>404</v>
      </c>
    </row>
    <row r="41" spans="1:11" ht="38.25" x14ac:dyDescent="0.2">
      <c r="A41" s="7" t="str">
        <f>'Para-responder'!B43</f>
        <v>2.15</v>
      </c>
      <c r="B41" s="15" t="str">
        <f>'Para-responder'!C43</f>
        <v>¿La institución publica en su página de Internet o por otros medios, para conocimiento general, los acuerdos o resoluciuones del jerarca, según corresponda, a más tardar en el mes posterior a su firmeza?</v>
      </c>
      <c r="C41" s="10" t="str">
        <f>'Para-responder'!E43</f>
        <v>SI</v>
      </c>
      <c r="E41" s="3" t="str">
        <f t="shared" si="3"/>
        <v/>
      </c>
      <c r="F41" s="3" t="str">
        <f t="shared" si="4"/>
        <v>SI</v>
      </c>
      <c r="G41" s="3" t="str">
        <f t="shared" si="5"/>
        <v/>
      </c>
      <c r="J41" s="3" t="s">
        <v>404</v>
      </c>
    </row>
    <row r="42" spans="1:11" ht="38.25" x14ac:dyDescent="0.2">
      <c r="A42" s="7" t="str">
        <f>'Para-responder'!B44</f>
        <v>2.16</v>
      </c>
      <c r="B42" s="15" t="str">
        <f>'Para-responder'!C44</f>
        <v>¿La institución publica en su página de Internet o por otros medios, para conocimiento general, los informes de la auditoría interna, a más tardar en el mes posterior a su conocimiento por el destinatario?</v>
      </c>
      <c r="C42" s="10" t="str">
        <f>'Para-responder'!E44</f>
        <v>SI</v>
      </c>
      <c r="E42" s="3" t="str">
        <f t="shared" si="3"/>
        <v/>
      </c>
      <c r="F42" s="3" t="str">
        <f t="shared" si="4"/>
        <v>SI</v>
      </c>
      <c r="G42" s="3" t="str">
        <f t="shared" si="5"/>
        <v/>
      </c>
      <c r="J42" s="3" t="s">
        <v>404</v>
      </c>
    </row>
    <row r="43" spans="1:11" ht="38.25" x14ac:dyDescent="0.2">
      <c r="A43" s="7" t="str">
        <f>'Para-responder'!B45</f>
        <v>2.17</v>
      </c>
      <c r="B43" s="15" t="str">
        <f>'Para-responder'!C45</f>
        <v>Se realiza, se revisa por un tercero independiente y se remite a la Dirección General de Administración de Bienes y Contratación Administrativa, el inventario anual de los bienes propiedad de la institución?</v>
      </c>
      <c r="C43" s="10" t="str">
        <f>'Para-responder'!E45</f>
        <v>SI</v>
      </c>
      <c r="E43" s="3" t="str">
        <f t="shared" si="3"/>
        <v/>
      </c>
      <c r="F43" s="3" t="str">
        <f t="shared" si="4"/>
        <v>SI</v>
      </c>
      <c r="G43" s="3" t="str">
        <f t="shared" si="5"/>
        <v/>
      </c>
      <c r="J43" s="9" t="s">
        <v>404</v>
      </c>
    </row>
    <row r="44" spans="1:11" ht="38.25" x14ac:dyDescent="0.2">
      <c r="A44" s="7" t="str">
        <f>'Para-responder'!B46</f>
        <v>2.18</v>
      </c>
      <c r="B44" s="15" t="str">
        <f>'Para-responder'!C46</f>
        <v>¿La institución publica en el Portal de Datos Abiertos del Ministerio de la Presidencia, los informes, hallazgos y recomendaciones de la auditoría interna, conforme con las regulaciones vigentes?</v>
      </c>
      <c r="C44" s="10" t="str">
        <f>'Para-responder'!E46</f>
        <v>NO</v>
      </c>
      <c r="E44" s="3" t="str">
        <f t="shared" si="3"/>
        <v/>
      </c>
      <c r="F44" s="3" t="str">
        <f t="shared" si="4"/>
        <v>NO</v>
      </c>
      <c r="G44" s="3" t="str">
        <f t="shared" si="5"/>
        <v/>
      </c>
      <c r="J44" s="192" t="s">
        <v>404</v>
      </c>
    </row>
    <row r="45" spans="1:11" ht="25.5" x14ac:dyDescent="0.2">
      <c r="A45" s="7" t="str">
        <f>'Para-responder'!B47</f>
        <v>2.19</v>
      </c>
      <c r="B45" s="15" t="str">
        <f>'Para-responder'!C47</f>
        <v xml:space="preserve"> ¿La institución publica en el Portal de Datos Abiertos del Ministerio de la Presidencia, las respuestas de la administración a los informes de la auditoría interna?</v>
      </c>
      <c r="C45" s="10" t="str">
        <f>'Para-responder'!E47</f>
        <v>NO</v>
      </c>
      <c r="E45" s="3" t="str">
        <f t="shared" si="3"/>
        <v/>
      </c>
      <c r="F45" s="3" t="str">
        <f t="shared" si="4"/>
        <v>NO</v>
      </c>
      <c r="G45" s="3" t="str">
        <f t="shared" si="5"/>
        <v/>
      </c>
      <c r="J45" s="192" t="s">
        <v>404</v>
      </c>
    </row>
    <row r="46" spans="1:11" x14ac:dyDescent="0.2">
      <c r="A46" s="7"/>
      <c r="B46" s="14"/>
      <c r="C46" s="10"/>
    </row>
    <row r="47" spans="1:11" x14ac:dyDescent="0.2">
      <c r="A47" s="134">
        <f>'Para-responder'!B49</f>
        <v>3</v>
      </c>
      <c r="B47" s="135" t="str">
        <f>'Para-responder'!C49</f>
        <v>CONTRATACIÓN ADMINISTRATIVA</v>
      </c>
      <c r="C47" s="8"/>
      <c r="E47" s="29" t="s">
        <v>401</v>
      </c>
      <c r="F47" s="29" t="s">
        <v>402</v>
      </c>
      <c r="G47" s="29" t="s">
        <v>403</v>
      </c>
      <c r="I47" s="29" t="s">
        <v>401</v>
      </c>
      <c r="J47" s="29" t="s">
        <v>402</v>
      </c>
      <c r="K47" s="29" t="s">
        <v>403</v>
      </c>
    </row>
    <row r="48" spans="1:11" ht="25.5" x14ac:dyDescent="0.2">
      <c r="A48" s="7" t="str">
        <f>'Para-responder'!B50</f>
        <v>3.1</v>
      </c>
      <c r="B48" s="15" t="str">
        <f>'Para-responder'!C50</f>
        <v>¿Se ha establecido formalmente una proveeduría u otra unidad que asuma el proceso de contratación administrativa?</v>
      </c>
      <c r="C48" s="10" t="str">
        <f>'Para-responder'!E50</f>
        <v>SI</v>
      </c>
      <c r="E48" s="3" t="str">
        <f t="shared" ref="E48:E60" si="6">IF(I48="X",$C48,"")</f>
        <v/>
      </c>
      <c r="F48" s="3" t="str">
        <f t="shared" ref="F48:F60" si="7">IF(J48="X",$C48,"")</f>
        <v/>
      </c>
      <c r="G48" s="3" t="str">
        <f t="shared" ref="G48:G60" si="8">IF(K48="X",$C48,"")</f>
        <v>SI</v>
      </c>
      <c r="K48" s="3" t="s">
        <v>404</v>
      </c>
    </row>
    <row r="49" spans="1:11" ht="102" x14ac:dyDescent="0.2">
      <c r="A49" s="7" t="str">
        <f>'Para-responder'!B51</f>
        <v>3.2</v>
      </c>
      <c r="B49" s="15" t="str">
        <f>'Para-responder'!C51</f>
        <v>¿Se cuenta con normativa interna para regular los diferentes alcances de la contratación administrativa en la entidad, con respecto a las siguientes etapas?:
a. Planificación
b. Procedimientos
c. Aprobación interna de contratos
d. Seguimiento de la ejecución de contratos
(LA RESPUESTA AFIRMATIVA REQUIERE QUE SE LA NORMATIVA CONTEMPLE LAS CUATRO ETAPAS.)</v>
      </c>
      <c r="C49" s="10" t="str">
        <f>'Para-responder'!E51</f>
        <v>SI</v>
      </c>
      <c r="E49" s="3" t="str">
        <f t="shared" si="6"/>
        <v/>
      </c>
      <c r="F49" s="3" t="str">
        <f t="shared" si="7"/>
        <v/>
      </c>
      <c r="G49" s="3" t="str">
        <f t="shared" si="8"/>
        <v>SI</v>
      </c>
      <c r="K49" s="3" t="s">
        <v>404</v>
      </c>
    </row>
    <row r="50" spans="1:11" ht="38.25" x14ac:dyDescent="0.2">
      <c r="A50" s="7" t="str">
        <f>'Para-responder'!B52</f>
        <v>3.3</v>
      </c>
      <c r="B50" s="15" t="str">
        <f>'Para-responder'!C52</f>
        <v>¿Están formalmente definidos los roles, las responsabilidades y la coordinación de los funcionarios asignados a las diferentes actividades relacionadas con el proceso de contratación administrativa?</v>
      </c>
      <c r="C50" s="10" t="str">
        <f>'Para-responder'!E52</f>
        <v>SI</v>
      </c>
      <c r="E50" s="3" t="str">
        <f t="shared" si="6"/>
        <v/>
      </c>
      <c r="F50" s="3" t="str">
        <f t="shared" si="7"/>
        <v/>
      </c>
      <c r="G50" s="3" t="str">
        <f t="shared" si="8"/>
        <v>SI</v>
      </c>
      <c r="K50" s="3" t="s">
        <v>404</v>
      </c>
    </row>
    <row r="51" spans="1:11" ht="25.5" x14ac:dyDescent="0.2">
      <c r="A51" s="7" t="str">
        <f>'Para-responder'!B53</f>
        <v>3.4</v>
      </c>
      <c r="B51" s="15" t="str">
        <f>'Para-responder'!C53</f>
        <v>¿Están formalmente definidos los plazos máximos que deben durar las diferentes actividades relacionadas con el proceso de contratación administrativa?</v>
      </c>
      <c r="C51" s="10" t="str">
        <f>'Para-responder'!E53</f>
        <v>SI</v>
      </c>
      <c r="E51" s="3" t="str">
        <f t="shared" si="6"/>
        <v>SI</v>
      </c>
      <c r="F51" s="3" t="str">
        <f t="shared" si="7"/>
        <v/>
      </c>
      <c r="G51" s="3" t="str">
        <f t="shared" si="8"/>
        <v/>
      </c>
      <c r="I51" s="3" t="s">
        <v>404</v>
      </c>
    </row>
    <row r="52" spans="1:11" ht="25.5" x14ac:dyDescent="0.2">
      <c r="A52" s="7" t="str">
        <f>'Para-responder'!B54</f>
        <v>3.5</v>
      </c>
      <c r="B52" s="15" t="str">
        <f>'Para-responder'!C54</f>
        <v>¿Se prepara un plan o programa anual de adquisiciones que contenga la información mínima requerida?</v>
      </c>
      <c r="C52" s="10" t="str">
        <f>'Para-responder'!E54</f>
        <v>SI</v>
      </c>
      <c r="E52" s="3" t="str">
        <f t="shared" si="6"/>
        <v>SI</v>
      </c>
      <c r="F52" s="3" t="str">
        <f t="shared" si="7"/>
        <v/>
      </c>
      <c r="G52" s="3" t="str">
        <f t="shared" si="8"/>
        <v/>
      </c>
      <c r="I52" s="109" t="s">
        <v>404</v>
      </c>
      <c r="K52" s="12"/>
    </row>
    <row r="53" spans="1:11" ht="25.5" x14ac:dyDescent="0.2">
      <c r="A53" s="7" t="str">
        <f>'Para-responder'!B55</f>
        <v>3.6</v>
      </c>
      <c r="B53" s="15" t="str">
        <f>'Para-responder'!C55</f>
        <v>¿La institución publica su plan de adquisiciones en su página de Internet o por otros medios, para conocimiento público?</v>
      </c>
      <c r="C53" s="10" t="str">
        <f>'Para-responder'!E55</f>
        <v>SI</v>
      </c>
      <c r="E53" s="3" t="str">
        <f t="shared" si="6"/>
        <v/>
      </c>
      <c r="F53" s="3" t="str">
        <f t="shared" si="7"/>
        <v>SI</v>
      </c>
      <c r="G53" s="3" t="str">
        <f t="shared" si="8"/>
        <v/>
      </c>
      <c r="J53" s="109" t="s">
        <v>404</v>
      </c>
      <c r="K53" s="12"/>
    </row>
    <row r="54" spans="1:11" ht="38.25" x14ac:dyDescent="0.2">
      <c r="A54" s="7" t="str">
        <f>'Para-responder'!B56</f>
        <v>3.7</v>
      </c>
      <c r="B54" s="15" t="str">
        <f>'Para-responder'!C56</f>
        <v xml:space="preserve">¿La institución incorpora en sus metodologías de evaluación de ofertas, una definición de los límites máximos y minimos de los precios aceptables para los bienes y servicios que adquirirá? </v>
      </c>
      <c r="C54" s="10" t="str">
        <f>'Para-responder'!E56</f>
        <v>SI</v>
      </c>
      <c r="E54" s="3" t="str">
        <f t="shared" si="6"/>
        <v>SI</v>
      </c>
      <c r="F54" s="3" t="str">
        <f t="shared" si="7"/>
        <v/>
      </c>
      <c r="G54" s="3" t="str">
        <f t="shared" si="8"/>
        <v/>
      </c>
      <c r="I54" s="3" t="s">
        <v>404</v>
      </c>
    </row>
    <row r="55" spans="1:11" ht="25.5" x14ac:dyDescent="0.2">
      <c r="A55" s="7" t="str">
        <f>'Para-responder'!B57</f>
        <v>3.8</v>
      </c>
      <c r="B55" s="15" t="str">
        <f>'Para-responder'!C57</f>
        <v>¿La normativa interna en materia de contratación administrativa incluye regulaciones específicas sobre reajuste de precios?</v>
      </c>
      <c r="C55" s="10" t="str">
        <f>'Para-responder'!E57</f>
        <v>SI</v>
      </c>
      <c r="E55" s="3" t="str">
        <f t="shared" si="6"/>
        <v>SI</v>
      </c>
      <c r="F55" s="3" t="str">
        <f t="shared" si="7"/>
        <v/>
      </c>
      <c r="G55" s="3" t="str">
        <f t="shared" si="8"/>
        <v/>
      </c>
      <c r="I55" s="109" t="s">
        <v>404</v>
      </c>
      <c r="J55" s="12"/>
    </row>
    <row r="56" spans="1:11" ht="38.25" x14ac:dyDescent="0.2">
      <c r="A56" s="7" t="str">
        <f>'Para-responder'!B58</f>
        <v>3.9</v>
      </c>
      <c r="B56" s="15" t="str">
        <f>'Para-responder'!C58</f>
        <v xml:space="preserve">¿La institución utiliza medios electrónicos (e-compras) que generen información que la ciudadanía pueda accesar, en relación con el avance de la ejecución del plan o programa de adquisiciones? </v>
      </c>
      <c r="C56" s="10" t="str">
        <f>'Para-responder'!E58</f>
        <v>SI</v>
      </c>
      <c r="E56" s="3" t="str">
        <f t="shared" si="6"/>
        <v/>
      </c>
      <c r="F56" s="3" t="str">
        <f t="shared" si="7"/>
        <v>SI</v>
      </c>
      <c r="G56" s="3" t="str">
        <f t="shared" si="8"/>
        <v/>
      </c>
      <c r="I56" s="12"/>
      <c r="J56" s="109" t="s">
        <v>404</v>
      </c>
    </row>
    <row r="57" spans="1:11" ht="25.5" x14ac:dyDescent="0.2">
      <c r="A57" s="7" t="str">
        <f>'Para-responder'!B59</f>
        <v>3.10</v>
      </c>
      <c r="B57" s="15" t="str">
        <f>'Para-responder'!C59</f>
        <v>¿La institución realiza, al final del período correspondiente, una evaluación de la ejecución del plan o programa de adquisiciones, su eficacia y su alineamiento con el plan estratégico?</v>
      </c>
      <c r="C57" s="10" t="str">
        <f>'Para-responder'!E59</f>
        <v>NO</v>
      </c>
      <c r="E57" s="3" t="str">
        <f t="shared" si="6"/>
        <v>NO</v>
      </c>
      <c r="F57" s="3" t="str">
        <f t="shared" si="7"/>
        <v/>
      </c>
      <c r="G57" s="3" t="str">
        <f t="shared" si="8"/>
        <v/>
      </c>
      <c r="I57" s="3" t="s">
        <v>404</v>
      </c>
    </row>
    <row r="58" spans="1:11" ht="25.5" x14ac:dyDescent="0.2">
      <c r="A58" s="7" t="str">
        <f>'Para-responder'!B60</f>
        <v>3.11</v>
      </c>
      <c r="B58" s="15" t="str">
        <f>'Para-responder'!C60</f>
        <v>¿Se prepara un plan de mejoras para el proceso de adquisiciones con base en los resultados de la evaluación de la ejecución del plan o programa de adquisiciones?</v>
      </c>
      <c r="C58" s="10" t="str">
        <f>'Para-responder'!E60</f>
        <v>NO</v>
      </c>
      <c r="E58" s="3" t="str">
        <f t="shared" si="6"/>
        <v>NO</v>
      </c>
      <c r="F58" s="3" t="str">
        <f t="shared" si="7"/>
        <v/>
      </c>
      <c r="G58" s="3" t="str">
        <f t="shared" si="8"/>
        <v/>
      </c>
      <c r="I58" s="109" t="s">
        <v>404</v>
      </c>
      <c r="J58" s="12"/>
    </row>
    <row r="59" spans="1:11" ht="25.5" x14ac:dyDescent="0.2">
      <c r="A59" s="7" t="str">
        <f>'Para-responder'!B61</f>
        <v>3.12</v>
      </c>
      <c r="B59" s="15" t="str">
        <f>'Para-responder'!C61</f>
        <v>¿La institución publica en su página de Internet o por otros medios, la evaluación de la ejecución de su plan o programa de adquisiciones?</v>
      </c>
      <c r="C59" s="10" t="str">
        <f>'Para-responder'!E61</f>
        <v>NO</v>
      </c>
      <c r="E59" s="3" t="str">
        <f t="shared" si="6"/>
        <v/>
      </c>
      <c r="F59" s="3" t="str">
        <f t="shared" si="7"/>
        <v>NO</v>
      </c>
      <c r="G59" s="3" t="str">
        <f t="shared" si="8"/>
        <v/>
      </c>
      <c r="I59" s="12"/>
      <c r="J59" s="109" t="s">
        <v>404</v>
      </c>
    </row>
    <row r="60" spans="1:11" ht="102" x14ac:dyDescent="0.2">
      <c r="A60" s="7" t="str">
        <f>'Para-responder'!B62</f>
        <v>3.13</v>
      </c>
      <c r="B60" s="15" t="str">
        <f>'Para-responder'!C62</f>
        <v>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(LA RESPUESTA AFIRMATIVA REQUIERE QUE SE CUMPLAN LOS TRES PUNTOS.)</v>
      </c>
      <c r="C60" s="10" t="str">
        <f>'Para-responder'!E62</f>
        <v>SI</v>
      </c>
      <c r="E60" s="3" t="str">
        <f t="shared" si="6"/>
        <v>SI</v>
      </c>
      <c r="F60" s="3" t="str">
        <f t="shared" si="7"/>
        <v/>
      </c>
      <c r="G60" s="3" t="str">
        <f t="shared" si="8"/>
        <v/>
      </c>
      <c r="I60" s="3" t="s">
        <v>404</v>
      </c>
    </row>
    <row r="61" spans="1:11" x14ac:dyDescent="0.2">
      <c r="A61" s="7"/>
      <c r="B61" s="14"/>
      <c r="C61" s="10"/>
    </row>
    <row r="62" spans="1:11" x14ac:dyDescent="0.2">
      <c r="A62" s="134">
        <f>'Para-responder'!B64</f>
        <v>4</v>
      </c>
      <c r="B62" s="135" t="str">
        <f>'Para-responder'!C64</f>
        <v>PRESUPUESTO</v>
      </c>
      <c r="C62" s="8"/>
      <c r="E62" s="29" t="s">
        <v>401</v>
      </c>
      <c r="F62" s="29" t="s">
        <v>402</v>
      </c>
      <c r="G62" s="29" t="s">
        <v>403</v>
      </c>
      <c r="I62" s="29" t="s">
        <v>401</v>
      </c>
      <c r="J62" s="29" t="s">
        <v>402</v>
      </c>
      <c r="K62" s="29" t="s">
        <v>403</v>
      </c>
    </row>
    <row r="63" spans="1:11" ht="25.5" x14ac:dyDescent="0.2">
      <c r="A63" s="7" t="str">
        <f>'Para-responder'!B65</f>
        <v>4.1</v>
      </c>
      <c r="B63" s="13" t="str">
        <f>'Para-responder'!C65</f>
        <v>¿Existe vinculación entre el plan anual operativo y el presupuesto institucional en todas las fases del proceso plan-presupuesto?</v>
      </c>
      <c r="C63" s="10" t="str">
        <f>'Para-responder'!E65</f>
        <v>SI</v>
      </c>
      <c r="E63" s="3" t="str">
        <f t="shared" ref="E63:E74" si="9">IF(I63="X",$C63,"")</f>
        <v>SI</v>
      </c>
      <c r="F63" s="3" t="str">
        <f t="shared" ref="F63:F74" si="10">IF(J63="X",$C63,"")</f>
        <v/>
      </c>
      <c r="G63" s="3" t="str">
        <f t="shared" ref="G63:G74" si="11">IF(K63="X",$C63,"")</f>
        <v/>
      </c>
      <c r="I63" s="3" t="s">
        <v>404</v>
      </c>
    </row>
    <row r="64" spans="1:11" ht="25.5" x14ac:dyDescent="0.2">
      <c r="A64" s="7" t="str">
        <f>'Para-responder'!B66</f>
        <v>4.2</v>
      </c>
      <c r="B64" s="13" t="str">
        <f>'Para-responder'!C66</f>
        <v>¿Existe un manual de procedimientos que regule cada fase del proceso presupuestario, los plazos y los roles de los participantes?</v>
      </c>
      <c r="C64" s="10" t="str">
        <f>'Para-responder'!E66</f>
        <v>SI</v>
      </c>
      <c r="E64" s="3" t="str">
        <f t="shared" si="9"/>
        <v/>
      </c>
      <c r="F64" s="3" t="str">
        <f t="shared" si="10"/>
        <v/>
      </c>
      <c r="G64" s="3" t="str">
        <f t="shared" si="11"/>
        <v>SI</v>
      </c>
      <c r="K64" s="3" t="s">
        <v>404</v>
      </c>
    </row>
    <row r="65" spans="1:11" ht="25.5" x14ac:dyDescent="0.2">
      <c r="A65" s="7" t="str">
        <f>'Para-responder'!B67</f>
        <v>4.3</v>
      </c>
      <c r="B65" s="13" t="str">
        <f>'Para-responder'!C67</f>
        <v>¿Se publica en la página de Internet de la institución el presupuesto anual de la entidad, a más tardar en el mes posterior a su aprobación?</v>
      </c>
      <c r="C65" s="10" t="str">
        <f>'Para-responder'!E67</f>
        <v>SI</v>
      </c>
      <c r="E65" s="3" t="str">
        <f t="shared" si="9"/>
        <v/>
      </c>
      <c r="F65" s="3" t="str">
        <f t="shared" si="10"/>
        <v>SI</v>
      </c>
      <c r="G65" s="3" t="str">
        <f t="shared" si="11"/>
        <v/>
      </c>
      <c r="J65" s="3" t="s">
        <v>404</v>
      </c>
    </row>
    <row r="66" spans="1:11" ht="127.5" x14ac:dyDescent="0.2">
      <c r="A66" s="7" t="str">
        <f>'Para-responder'!B68</f>
        <v>4.4</v>
      </c>
      <c r="B66" s="13" t="str">
        <f>'Para-responder'!C68</f>
        <v>¿La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(LA RESPUESTA AFIRMATIVA REQUIERE QUE SE CUMPLAN LOS SEIS PUNTOS, COMO MÍNIMO.)</v>
      </c>
      <c r="C66" s="10" t="str">
        <f>'Para-responder'!E68</f>
        <v>SI</v>
      </c>
      <c r="E66" s="3" t="str">
        <f t="shared" si="9"/>
        <v>SI</v>
      </c>
      <c r="F66" s="3" t="str">
        <f t="shared" si="10"/>
        <v/>
      </c>
      <c r="G66" s="3" t="str">
        <f t="shared" si="11"/>
        <v/>
      </c>
      <c r="I66" s="3" t="s">
        <v>404</v>
      </c>
    </row>
    <row r="67" spans="1:11" ht="38.25" x14ac:dyDescent="0.2">
      <c r="A67" s="7" t="str">
        <f>'Para-responder'!B69</f>
        <v>4.5</v>
      </c>
      <c r="B67" s="13" t="str">
        <f>'Para-responder'!C69</f>
        <v>¿Se realiza, como parte de la evaluación presupuestaria, una valoración o un análisis individualizado de gasto al menos para los servicios que hayan sido identificados formalmente como más relevantes por la máxima jerarquía?</v>
      </c>
      <c r="C67" s="10" t="str">
        <f>'Para-responder'!E69</f>
        <v>SI</v>
      </c>
      <c r="E67" s="3" t="str">
        <f t="shared" si="9"/>
        <v>SI</v>
      </c>
      <c r="F67" s="3" t="str">
        <f t="shared" si="10"/>
        <v/>
      </c>
      <c r="G67" s="3" t="str">
        <f t="shared" si="11"/>
        <v/>
      </c>
      <c r="I67" s="3" t="s">
        <v>404</v>
      </c>
    </row>
    <row r="68" spans="1:11" ht="25.5" x14ac:dyDescent="0.2">
      <c r="A68" s="7" t="str">
        <f>'Para-responder'!B70</f>
        <v>4.6</v>
      </c>
      <c r="B68" s="13" t="str">
        <f>'Para-responder'!C70</f>
        <v>¿Se discuten y valoran periódicamente con el jerarca los resultados de los informes de ejecución presupuestaria?</v>
      </c>
      <c r="C68" s="10" t="str">
        <f>'Para-responder'!E70</f>
        <v>SI</v>
      </c>
      <c r="E68" s="3" t="str">
        <f t="shared" si="9"/>
        <v>SI</v>
      </c>
      <c r="F68" s="3" t="str">
        <f t="shared" si="10"/>
        <v/>
      </c>
      <c r="G68" s="3" t="str">
        <f t="shared" si="11"/>
        <v/>
      </c>
      <c r="I68" s="3" t="s">
        <v>404</v>
      </c>
    </row>
    <row r="69" spans="1:11" x14ac:dyDescent="0.2">
      <c r="A69" s="7" t="str">
        <f>'Para-responder'!B71</f>
        <v>4.7</v>
      </c>
      <c r="B69" s="13" t="str">
        <f>'Para-responder'!C71</f>
        <v>¿Se revisa por un tercero independiente la liquidación presupuestaria?</v>
      </c>
      <c r="C69" s="10" t="str">
        <f>'Para-responder'!E71</f>
        <v>SI</v>
      </c>
      <c r="E69" s="3" t="str">
        <f t="shared" si="9"/>
        <v/>
      </c>
      <c r="F69" s="3" t="str">
        <f t="shared" si="10"/>
        <v/>
      </c>
      <c r="G69" s="3" t="str">
        <f t="shared" si="11"/>
        <v>SI</v>
      </c>
      <c r="I69" s="12"/>
      <c r="K69" s="109" t="s">
        <v>404</v>
      </c>
    </row>
    <row r="70" spans="1:11" ht="38.25" x14ac:dyDescent="0.2">
      <c r="A70" s="7" t="str">
        <f>'Para-responder'!B72</f>
        <v>4.8</v>
      </c>
      <c r="B70" s="13" t="str">
        <f>'Para-responder'!C72</f>
        <v>¿Se publica en la página de Internet el informe de evaluación presupuestaria del año anterior, que comprenda la ejecución presupuestaria y el grado de cumplimiento de metas y objetivos, a más tardar durante el primer trimestre del año en ejecución?</v>
      </c>
      <c r="C70" s="10" t="str">
        <f>'Para-responder'!E72</f>
        <v>SI</v>
      </c>
      <c r="E70" s="3" t="str">
        <f t="shared" si="9"/>
        <v/>
      </c>
      <c r="F70" s="3" t="str">
        <f t="shared" si="10"/>
        <v>SI</v>
      </c>
      <c r="G70" s="3" t="str">
        <f t="shared" si="11"/>
        <v/>
      </c>
      <c r="J70" s="109" t="s">
        <v>404</v>
      </c>
      <c r="K70" s="12"/>
    </row>
    <row r="71" spans="1:11" x14ac:dyDescent="0.2">
      <c r="A71" s="7" t="str">
        <f>'Para-responder'!B73</f>
        <v>4.9</v>
      </c>
      <c r="B71" s="13" t="str">
        <f>'Para-responder'!C73</f>
        <v xml:space="preserve">¿Existen mecanismos o disposiciones internas para regular el proceso de visado de gastos? </v>
      </c>
      <c r="C71" s="10" t="str">
        <f>'Para-responder'!E73</f>
        <v>SI</v>
      </c>
      <c r="E71" s="3" t="str">
        <f t="shared" si="9"/>
        <v/>
      </c>
      <c r="F71" s="3" t="str">
        <f t="shared" si="10"/>
        <v/>
      </c>
      <c r="G71" s="3" t="str">
        <f t="shared" si="11"/>
        <v>SI</v>
      </c>
      <c r="K71" s="3" t="s">
        <v>404</v>
      </c>
    </row>
    <row r="72" spans="1:11" ht="25.5" x14ac:dyDescent="0.2">
      <c r="A72" s="7" t="str">
        <f>'Para-responder'!B74</f>
        <v>4.10</v>
      </c>
      <c r="B72" s="13" t="str">
        <f>'Para-responder'!C74</f>
        <v xml:space="preserve">¿Existe un funcionario responsable del visado de gastos, según lo establece el artículo 11 del Reglamento sobre Visado de Gastos?  </v>
      </c>
      <c r="C72" s="10" t="str">
        <f>'Para-responder'!E74</f>
        <v>SI</v>
      </c>
      <c r="E72" s="3" t="str">
        <f t="shared" si="9"/>
        <v/>
      </c>
      <c r="F72" s="3" t="str">
        <f t="shared" si="10"/>
        <v/>
      </c>
      <c r="G72" s="3" t="str">
        <f t="shared" si="11"/>
        <v>SI</v>
      </c>
      <c r="J72" s="12"/>
      <c r="K72" s="109" t="s">
        <v>404</v>
      </c>
    </row>
    <row r="73" spans="1:11" ht="25.5" x14ac:dyDescent="0.2">
      <c r="A73" s="7" t="str">
        <f>'Para-responder'!B75</f>
        <v>4.11</v>
      </c>
      <c r="B73" s="13" t="str">
        <f>'Para-responder'!C75</f>
        <v>¿Se formulan distintos escenarios presupuestarios para elaborar el anteproyecto del presupuesto inicial que se somete al Ministerio de Hacienda?</v>
      </c>
      <c r="C73" s="10" t="str">
        <f>'Para-responder'!E75</f>
        <v>SI</v>
      </c>
      <c r="E73" s="3" t="str">
        <f t="shared" si="9"/>
        <v/>
      </c>
      <c r="F73" s="3" t="str">
        <f t="shared" si="10"/>
        <v>SI</v>
      </c>
      <c r="G73" s="3" t="str">
        <f t="shared" si="11"/>
        <v/>
      </c>
      <c r="J73" s="3" t="s">
        <v>404</v>
      </c>
    </row>
    <row r="74" spans="1:11" ht="38.25" x14ac:dyDescent="0.2">
      <c r="A74" s="7" t="str">
        <f>'Para-responder'!B76</f>
        <v>4.12</v>
      </c>
      <c r="B74" s="13" t="str">
        <f>'Para-responder'!C76</f>
        <v>¿En la elaboración del anteproyecto de presupuesto se consideran las variables de  la programación macroeconómica y los límites presupuestarios para las propuestas de los diferentes rubros de gastos?</v>
      </c>
      <c r="C74" s="10" t="str">
        <f>'Para-responder'!E76</f>
        <v>SI</v>
      </c>
      <c r="E74" s="3" t="str">
        <f t="shared" si="9"/>
        <v/>
      </c>
      <c r="F74" s="3" t="str">
        <f t="shared" si="10"/>
        <v>SI</v>
      </c>
      <c r="G74" s="3" t="str">
        <f t="shared" si="11"/>
        <v/>
      </c>
      <c r="J74" s="3" t="s">
        <v>404</v>
      </c>
    </row>
    <row r="75" spans="1:11" x14ac:dyDescent="0.2">
      <c r="A75" s="7"/>
      <c r="B75" s="14"/>
      <c r="C75" s="10"/>
    </row>
    <row r="76" spans="1:11" x14ac:dyDescent="0.2">
      <c r="A76" s="134">
        <f>'Para-responder'!B78</f>
        <v>5</v>
      </c>
      <c r="B76" s="135" t="str">
        <f>'Para-responder'!C78</f>
        <v>TECNOLOGÍAS DE LAS INFORMACIÓN</v>
      </c>
      <c r="C76" s="8"/>
      <c r="E76" s="29" t="s">
        <v>401</v>
      </c>
      <c r="F76" s="29" t="s">
        <v>402</v>
      </c>
      <c r="G76" s="29" t="s">
        <v>403</v>
      </c>
      <c r="I76" s="29" t="s">
        <v>401</v>
      </c>
      <c r="J76" s="29" t="s">
        <v>402</v>
      </c>
      <c r="K76" s="29" t="s">
        <v>403</v>
      </c>
    </row>
    <row r="77" spans="1:11" ht="25.5" x14ac:dyDescent="0.2">
      <c r="A77" s="7" t="str">
        <f>'Para-responder'!B79</f>
        <v>5.1</v>
      </c>
      <c r="B77" s="13" t="str">
        <f>'Para-responder'!C79</f>
        <v>¿La institución ha establecido una estructura formal del departamento de TI, que contemple el establecimiento de los roles y las responsabilidades de sus funcionarios?</v>
      </c>
      <c r="C77" s="10" t="str">
        <f>'Para-responder'!E79</f>
        <v>SI</v>
      </c>
      <c r="E77" s="3" t="str">
        <f t="shared" ref="E77:E92" si="12">IF(I77="X",$C77,"")</f>
        <v/>
      </c>
      <c r="F77" s="3" t="str">
        <f t="shared" ref="F77:F92" si="13">IF(J77="X",$C77,"")</f>
        <v/>
      </c>
      <c r="G77" s="3" t="str">
        <f t="shared" ref="G77:G92" si="14">IF(K77="X",$C77,"")</f>
        <v>SI</v>
      </c>
      <c r="K77" s="3" t="s">
        <v>404</v>
      </c>
    </row>
    <row r="78" spans="1:11" ht="38.25" x14ac:dyDescent="0.2">
      <c r="A78" s="7" t="str">
        <f>'Para-responder'!B80</f>
        <v>5.2</v>
      </c>
      <c r="B78" s="13" t="str">
        <f>'Para-responder'!C80</f>
        <v>¿Existen en la institución funcionarios formalmente designados para que, como parte de sus labores, asesoren y apoyen al jerarca en la toma de decisiones estratégicas en relación con el uso y el mantenimiento de tecnologías de información?</v>
      </c>
      <c r="C78" s="10" t="str">
        <f>'Para-responder'!E80</f>
        <v>SI</v>
      </c>
      <c r="E78" s="3" t="str">
        <f t="shared" si="12"/>
        <v>SI</v>
      </c>
      <c r="F78" s="3" t="str">
        <f t="shared" si="13"/>
        <v/>
      </c>
      <c r="G78" s="3" t="str">
        <f t="shared" si="14"/>
        <v/>
      </c>
      <c r="I78" s="3" t="s">
        <v>404</v>
      </c>
    </row>
    <row r="79" spans="1:11" ht="127.5" x14ac:dyDescent="0.2">
      <c r="A79" s="7" t="str">
        <f>'Para-responder'!B81</f>
        <v>5.3</v>
      </c>
      <c r="B79" s="13" t="str">
        <f>'Para-responder'!C81</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(LA RESPUESTA AFIRMATIVA REQUIERE QUE SE CUMPLAN LOS TRES REQUISITOS, COMO MÍNIMO.)</v>
      </c>
      <c r="C79" s="10" t="str">
        <f>'Para-responder'!E81</f>
        <v>SI</v>
      </c>
      <c r="E79" s="3" t="str">
        <f t="shared" si="12"/>
        <v>SI</v>
      </c>
      <c r="F79" s="3" t="str">
        <f t="shared" si="13"/>
        <v/>
      </c>
      <c r="G79" s="3" t="str">
        <f t="shared" si="14"/>
        <v/>
      </c>
      <c r="I79" s="3" t="s">
        <v>404</v>
      </c>
    </row>
    <row r="80" spans="1:11" ht="63.75" x14ac:dyDescent="0.2">
      <c r="A80" s="7" t="str">
        <f>'Para-responder'!B82</f>
        <v>5.4</v>
      </c>
      <c r="B80" s="13" t="str">
        <f>'Para-responder'!C82</f>
        <v xml:space="preserve">¿La institución cuenta con un modelo de arquitectura de la información que:
a. Sea conocido y utilizado por el nivel gerencial de la institución?
b. Caracterice los datos de la institución, aunque sea a nivel general?
(LA RESPUESTA AFIRMATIVA REQUIERE QUE SE CUMPLAN AMBOS PUNTOS.)
</v>
      </c>
      <c r="C80" s="10" t="str">
        <f>'Para-responder'!E82</f>
        <v>NO</v>
      </c>
      <c r="E80" s="3" t="str">
        <f t="shared" si="12"/>
        <v>NO</v>
      </c>
      <c r="F80" s="3" t="str">
        <f t="shared" si="13"/>
        <v/>
      </c>
      <c r="G80" s="3" t="str">
        <f t="shared" si="14"/>
        <v/>
      </c>
      <c r="I80" s="3" t="s">
        <v>404</v>
      </c>
    </row>
    <row r="81" spans="1:11" ht="42" customHeight="1" x14ac:dyDescent="0.2">
      <c r="A81" s="7" t="str">
        <f>'Para-responder'!B83</f>
        <v>5.5</v>
      </c>
      <c r="B81" s="13" t="str">
        <f>'Para-responder'!C83</f>
        <v>¿La institución cuenta con un modelo de plataforma tecnológica que defina los estándares, regulaciones y políticas para la adquisición, operación y administración de la capacidad tanto de hardware como de software de plataforma?</v>
      </c>
      <c r="C81" s="10" t="str">
        <f>'Para-responder'!E83</f>
        <v>SI</v>
      </c>
      <c r="E81" s="3" t="str">
        <f t="shared" si="12"/>
        <v>SI</v>
      </c>
      <c r="F81" s="3" t="str">
        <f t="shared" si="13"/>
        <v/>
      </c>
      <c r="G81" s="3" t="str">
        <f t="shared" si="14"/>
        <v/>
      </c>
      <c r="I81" s="3" t="s">
        <v>404</v>
      </c>
    </row>
    <row r="82" spans="1:11" ht="25.5" x14ac:dyDescent="0.2">
      <c r="A82" s="7" t="str">
        <f>'Para-responder'!B84</f>
        <v>5.6</v>
      </c>
      <c r="B82" s="13" t="str">
        <f>'Para-responder'!C84</f>
        <v>¿La institución cuenta con un modelo de aplicaciones (software) que defina los estándares para su desarrollo y/o adquisición?</v>
      </c>
      <c r="C82" s="10" t="str">
        <f>'Para-responder'!E84</f>
        <v>NO</v>
      </c>
      <c r="E82" s="3" t="str">
        <f t="shared" si="12"/>
        <v>NO</v>
      </c>
      <c r="F82" s="3" t="str">
        <f t="shared" si="13"/>
        <v/>
      </c>
      <c r="G82" s="3" t="str">
        <f t="shared" si="14"/>
        <v/>
      </c>
      <c r="I82" s="3" t="s">
        <v>404</v>
      </c>
    </row>
    <row r="83" spans="1:11" ht="25.5" x14ac:dyDescent="0.2">
      <c r="A83" s="7" t="str">
        <f>'Para-responder'!B85</f>
        <v>5.7</v>
      </c>
      <c r="B83" s="13" t="str">
        <f>'Para-responder'!C85</f>
        <v>¿La institución cuenta con un modelo de entrega de servicio de TI que defina los acuerdos de nivel de servicio con los usuarios?</v>
      </c>
      <c r="C83" s="10" t="str">
        <f>'Para-responder'!E85</f>
        <v>SI</v>
      </c>
      <c r="E83" s="3" t="str">
        <f t="shared" si="12"/>
        <v/>
      </c>
      <c r="F83" s="3" t="str">
        <f t="shared" si="13"/>
        <v>SI</v>
      </c>
      <c r="G83" s="3" t="str">
        <f t="shared" si="14"/>
        <v/>
      </c>
      <c r="J83" s="3" t="s">
        <v>404</v>
      </c>
    </row>
    <row r="84" spans="1:11" x14ac:dyDescent="0.2">
      <c r="A84" s="7" t="str">
        <f>'Para-responder'!B86</f>
        <v>5.8</v>
      </c>
      <c r="B84" s="13" t="str">
        <f>'Para-responder'!C86</f>
        <v>¿Se ha oficializado en la institución un marco de gestión para la calidad de la información?</v>
      </c>
      <c r="C84" s="10" t="str">
        <f>'Para-responder'!E86</f>
        <v>NO</v>
      </c>
      <c r="E84" s="3" t="str">
        <f t="shared" si="12"/>
        <v/>
      </c>
      <c r="F84" s="3" t="str">
        <f t="shared" si="13"/>
        <v>NO</v>
      </c>
      <c r="G84" s="3" t="str">
        <f t="shared" si="14"/>
        <v/>
      </c>
      <c r="J84" s="3" t="s">
        <v>404</v>
      </c>
    </row>
    <row r="85" spans="1:11" ht="89.25" x14ac:dyDescent="0.2">
      <c r="A85" s="7" t="str">
        <f>'Para-responder'!B87</f>
        <v>5.9</v>
      </c>
      <c r="B85" s="13" t="str">
        <f>'Para-responder'!C87</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(LA RESPUESTA AFIRMATIVA REQUIERE QUE SE CUMPLAN AMBOS PUNTOS.)</v>
      </c>
      <c r="C85" s="10" t="str">
        <f>'Para-responder'!E87</f>
        <v>SI</v>
      </c>
      <c r="E85" s="3" t="str">
        <f t="shared" si="12"/>
        <v/>
      </c>
      <c r="F85" s="3" t="str">
        <f t="shared" si="13"/>
        <v>SI</v>
      </c>
      <c r="G85" s="3" t="str">
        <f t="shared" si="14"/>
        <v/>
      </c>
      <c r="J85" s="3" t="s">
        <v>404</v>
      </c>
    </row>
    <row r="86" spans="1:11" ht="114.75" x14ac:dyDescent="0.2">
      <c r="A86" s="7" t="str">
        <f>'Para-responder'!B88</f>
        <v>5.10</v>
      </c>
      <c r="B86" s="13" t="str">
        <f>'Para-responder'!C88</f>
        <v>¿La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(LA RESPUESTA AFIRMATIVA REQUIERE QUE SE CUMPLAN LOS TRES PUNTOS.)</v>
      </c>
      <c r="C86" s="10" t="str">
        <f>'Para-responder'!E88</f>
        <v>SI</v>
      </c>
      <c r="E86" s="3" t="str">
        <f t="shared" si="12"/>
        <v/>
      </c>
      <c r="F86" s="3" t="str">
        <f t="shared" si="13"/>
        <v/>
      </c>
      <c r="G86" s="3" t="str">
        <f t="shared" si="14"/>
        <v>SI</v>
      </c>
      <c r="K86" s="3" t="s">
        <v>404</v>
      </c>
    </row>
    <row r="87" spans="1:11" ht="25.5" x14ac:dyDescent="0.2">
      <c r="A87" s="7" t="str">
        <f>'Para-responder'!B89</f>
        <v>5.11</v>
      </c>
      <c r="B87" s="13" t="str">
        <f>'Para-responder'!C89</f>
        <v>¿La institución ha definido, oficializado y comunicado políticas y procedimientos de seguridad lógica?</v>
      </c>
      <c r="C87" s="10" t="str">
        <f>'Para-responder'!E89</f>
        <v>SI</v>
      </c>
      <c r="E87" s="3" t="str">
        <f t="shared" si="12"/>
        <v/>
      </c>
      <c r="F87" s="3" t="str">
        <f t="shared" si="13"/>
        <v/>
      </c>
      <c r="G87" s="3" t="str">
        <f t="shared" si="14"/>
        <v>SI</v>
      </c>
      <c r="K87" s="3" t="s">
        <v>404</v>
      </c>
    </row>
    <row r="88" spans="1:11" ht="38.25" x14ac:dyDescent="0.2">
      <c r="A88" s="7" t="str">
        <f>'Para-responder'!B90</f>
        <v>5.12</v>
      </c>
      <c r="B88" s="13" t="str">
        <f>'Para-responder'!C90</f>
        <v>¿Se han definido e implementado procedimientos para otorgar, limitar y revocar el acceso físico al centro de cómputo y a otras instalaciones que mantienen equipos e información sensibles?</v>
      </c>
      <c r="C88" s="10" t="str">
        <f>'Para-responder'!E90</f>
        <v>SI</v>
      </c>
      <c r="E88" s="3" t="str">
        <f t="shared" si="12"/>
        <v/>
      </c>
      <c r="F88" s="3" t="str">
        <f t="shared" si="13"/>
        <v/>
      </c>
      <c r="G88" s="3" t="str">
        <f t="shared" si="14"/>
        <v>SI</v>
      </c>
      <c r="K88" s="3" t="s">
        <v>404</v>
      </c>
    </row>
    <row r="89" spans="1:11" ht="38.25" x14ac:dyDescent="0.2">
      <c r="A89" s="7" t="str">
        <f>'Para-responder'!B91</f>
        <v>5.13</v>
      </c>
      <c r="B89" s="13" t="str">
        <f>'Para-responder'!C91</f>
        <v>¿Se aplican medidas de prevención, detección y corrección para proteger los sistemas contra software malicioso (virus, gusanos, spyware, correo basura, software fraudulento, etc.)?</v>
      </c>
      <c r="C89" s="10" t="str">
        <f>'Para-responder'!E91</f>
        <v>SI</v>
      </c>
      <c r="E89" s="3" t="str">
        <f t="shared" si="12"/>
        <v>SI</v>
      </c>
      <c r="F89" s="3" t="str">
        <f t="shared" si="13"/>
        <v/>
      </c>
      <c r="G89" s="3" t="str">
        <f t="shared" si="14"/>
        <v/>
      </c>
      <c r="I89" s="3" t="s">
        <v>404</v>
      </c>
    </row>
    <row r="90" spans="1:11" ht="51" x14ac:dyDescent="0.2">
      <c r="A90" s="7" t="str">
        <f>'Para-responder'!B92</f>
        <v>5.14</v>
      </c>
      <c r="B90" s="13" t="str">
        <f>'Para-responder'!C92</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90" s="10" t="str">
        <f>'Para-responder'!E92</f>
        <v>SI</v>
      </c>
      <c r="E90" s="3" t="str">
        <f t="shared" si="12"/>
        <v/>
      </c>
      <c r="F90" s="3" t="str">
        <f t="shared" si="13"/>
        <v/>
      </c>
      <c r="G90" s="3" t="str">
        <f t="shared" si="14"/>
        <v>SI</v>
      </c>
      <c r="K90" s="3" t="s">
        <v>404</v>
      </c>
    </row>
    <row r="91" spans="1:11" ht="25.5" x14ac:dyDescent="0.2">
      <c r="A91" s="7" t="str">
        <f>'Para-responder'!B93</f>
        <v>5.15</v>
      </c>
      <c r="B91" s="13" t="str">
        <f>'Para-responder'!C93</f>
        <v>¿Existe un plan formal que asegure la continuidad de los servicios de tecnologías de información en la organización?</v>
      </c>
      <c r="C91" s="10" t="str">
        <f>'Para-responder'!E93</f>
        <v>SI</v>
      </c>
      <c r="E91" s="3" t="str">
        <f t="shared" si="12"/>
        <v>SI</v>
      </c>
      <c r="F91" s="3" t="str">
        <f t="shared" si="13"/>
        <v/>
      </c>
      <c r="G91" s="3" t="str">
        <f t="shared" si="14"/>
        <v/>
      </c>
      <c r="I91" s="3" t="s">
        <v>404</v>
      </c>
    </row>
    <row r="92" spans="1:11" x14ac:dyDescent="0.2">
      <c r="A92" s="7" t="str">
        <f>'Para-responder'!B94</f>
        <v>5.16</v>
      </c>
      <c r="B92" s="13" t="str">
        <f>'Para-responder'!C94</f>
        <v>¿Las políticas de TI se comunican a todos los usuarios internos y externos relevantes?</v>
      </c>
      <c r="C92" s="10" t="str">
        <f>'Para-responder'!E94</f>
        <v>SI</v>
      </c>
      <c r="E92" s="3" t="str">
        <f t="shared" si="12"/>
        <v/>
      </c>
      <c r="F92" s="3" t="str">
        <f t="shared" si="13"/>
        <v>SI</v>
      </c>
      <c r="G92" s="3" t="str">
        <f t="shared" si="14"/>
        <v/>
      </c>
      <c r="J92" s="3" t="s">
        <v>404</v>
      </c>
    </row>
    <row r="93" spans="1:11" x14ac:dyDescent="0.2">
      <c r="A93" s="5"/>
      <c r="B93" s="11"/>
      <c r="C93" s="8"/>
    </row>
    <row r="94" spans="1:11" x14ac:dyDescent="0.2">
      <c r="A94" s="5"/>
      <c r="B94" s="20" t="s">
        <v>405</v>
      </c>
      <c r="C94" s="21">
        <f>COUNTIF(C77:C92,"si")</f>
        <v>13</v>
      </c>
      <c r="E94" s="21">
        <f>COUNTIF(E77:E92,"si")</f>
        <v>5</v>
      </c>
      <c r="F94" s="21">
        <f>COUNTIF(F77:F92,"si")</f>
        <v>3</v>
      </c>
      <c r="G94" s="21">
        <f>COUNTIF(G77:G92,"si")</f>
        <v>5</v>
      </c>
    </row>
    <row r="95" spans="1:11" x14ac:dyDescent="0.2">
      <c r="A95" s="5"/>
      <c r="B95" s="20" t="s">
        <v>406</v>
      </c>
      <c r="C95" s="21">
        <f>COUNTIF(C77:C92,"No")</f>
        <v>3</v>
      </c>
      <c r="E95" s="21">
        <f>COUNTIF(E77:E92,"No")</f>
        <v>2</v>
      </c>
      <c r="F95" s="21">
        <f>COUNTIF(F77:F92,"No")</f>
        <v>1</v>
      </c>
      <c r="G95" s="21">
        <f>COUNTIF(G77:G92,"No")</f>
        <v>0</v>
      </c>
    </row>
    <row r="96" spans="1:11" x14ac:dyDescent="0.2">
      <c r="A96" s="5"/>
      <c r="B96" s="20" t="s">
        <v>407</v>
      </c>
      <c r="C96" s="21">
        <f>COUNTIF(C77:C92,"No APLICA")</f>
        <v>0</v>
      </c>
      <c r="E96" s="21">
        <f>COUNTIF(E77:E92,"No APLICA")</f>
        <v>0</v>
      </c>
      <c r="F96" s="21">
        <f>COUNTIF(F77:F92,"No APLICA")</f>
        <v>0</v>
      </c>
      <c r="G96" s="21">
        <f>COUNTIF(G77:G92,"No APLICA")</f>
        <v>0</v>
      </c>
    </row>
    <row r="97" spans="1:11" x14ac:dyDescent="0.2">
      <c r="A97" s="5"/>
      <c r="B97" s="20" t="s">
        <v>408</v>
      </c>
      <c r="C97" s="21">
        <f>IF((SUM(C94:C96)-C96)=0,0,(C94*100/(SUM(C94:C96)-C96)))</f>
        <v>81.25</v>
      </c>
      <c r="E97" s="21">
        <f>IF((SUM(E94:E96)-E96)=0,0,(E94*100/(SUM(E94:E96)-E96)))</f>
        <v>71.428571428571431</v>
      </c>
      <c r="F97" s="21">
        <f>IF((SUM(F94:F96)-F96)=0,0,(F94*100/(SUM(F94:F96)-F96)))</f>
        <v>75</v>
      </c>
      <c r="G97" s="21">
        <f>IF((SUM(G94:G96)-G96)=0,0,(G94*100/(SUM(G94:G96)-G96)))</f>
        <v>100</v>
      </c>
    </row>
    <row r="98" spans="1:11" x14ac:dyDescent="0.2">
      <c r="A98" s="5"/>
      <c r="B98" s="11"/>
      <c r="C98" s="8"/>
    </row>
    <row r="99" spans="1:11" x14ac:dyDescent="0.2">
      <c r="A99" s="134">
        <f>'Para-responder'!B96</f>
        <v>6</v>
      </c>
      <c r="B99" s="135" t="str">
        <f>'Para-responder'!C96</f>
        <v>SERVICIO AL USUARIO</v>
      </c>
      <c r="C99" s="8"/>
      <c r="E99" s="29" t="s">
        <v>401</v>
      </c>
      <c r="F99" s="29" t="s">
        <v>402</v>
      </c>
      <c r="G99" s="29" t="s">
        <v>403</v>
      </c>
      <c r="I99" s="29" t="s">
        <v>401</v>
      </c>
      <c r="J99" s="29" t="s">
        <v>402</v>
      </c>
      <c r="K99" s="29" t="s">
        <v>403</v>
      </c>
    </row>
    <row r="100" spans="1:11" ht="102" x14ac:dyDescent="0.2">
      <c r="A100" s="7" t="str">
        <f>'Para-responder'!B97</f>
        <v>6.1</v>
      </c>
      <c r="B100" s="15" t="str">
        <f>'Para-responder'!C97</f>
        <v>¿La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(LA RESPUESTA AFIRMATIVA REQUIERE QUE SE CUMPLAN LOS TRES PUNTOS, COMO MÍNIMO)</v>
      </c>
      <c r="C100" s="10" t="str">
        <f>'Para-responder'!E97</f>
        <v>NO</v>
      </c>
      <c r="E100" s="3" t="str">
        <f t="shared" ref="E100:E112" si="15">IF(I100="X",$C100,"")</f>
        <v>NO</v>
      </c>
      <c r="F100" s="3" t="str">
        <f t="shared" ref="F100:F112" si="16">IF(J100="X",$C100,"")</f>
        <v/>
      </c>
      <c r="G100" s="3" t="str">
        <f t="shared" ref="G100:G112" si="17">IF(K100="X",$C100,"")</f>
        <v/>
      </c>
      <c r="I100" s="3" t="s">
        <v>404</v>
      </c>
    </row>
    <row r="101" spans="1:11" ht="38.25" x14ac:dyDescent="0.2">
      <c r="A101" s="7" t="str">
        <f>'Para-responder'!B98</f>
        <v>6.2</v>
      </c>
      <c r="B101" s="15" t="str">
        <f>'Para-responder'!C98</f>
        <v>¿La página de Internet de la institución contiene formularios y vínculos para realizar algún trámite en línea o para iniciarlo en el sitio y facilitar su posterior conclusión en las oficinas de la entidad?</v>
      </c>
      <c r="C101" s="10" t="str">
        <f>'Para-responder'!E98</f>
        <v>SI</v>
      </c>
      <c r="E101" s="3" t="str">
        <f t="shared" si="15"/>
        <v>SI</v>
      </c>
      <c r="F101" s="3" t="str">
        <f t="shared" si="16"/>
        <v/>
      </c>
      <c r="G101" s="3" t="str">
        <f t="shared" si="17"/>
        <v/>
      </c>
      <c r="I101" s="3" t="s">
        <v>404</v>
      </c>
    </row>
    <row r="102" spans="1:11" ht="38.25" x14ac:dyDescent="0.2">
      <c r="A102" s="7" t="str">
        <f>'Para-responder'!B99</f>
        <v>6.3</v>
      </c>
      <c r="B102" s="15" t="str">
        <f>'Para-responder'!C99</f>
        <v>¿La institución ha implementado mecanismos que le posibiliten la aceptación de documentos digitales mediante el uso de firma digital para la gestión de trámites de los usuarios?</v>
      </c>
      <c r="C102" s="10" t="str">
        <f>'Para-responder'!E99</f>
        <v>SI</v>
      </c>
      <c r="E102" s="3" t="str">
        <f t="shared" si="15"/>
        <v>SI</v>
      </c>
      <c r="F102" s="3" t="str">
        <f t="shared" si="16"/>
        <v/>
      </c>
      <c r="G102" s="3" t="str">
        <f t="shared" si="17"/>
        <v/>
      </c>
      <c r="I102" s="3" t="s">
        <v>404</v>
      </c>
    </row>
    <row r="103" spans="1:11" ht="25.5" x14ac:dyDescent="0.2">
      <c r="A103" s="7" t="str">
        <f>'Para-responder'!B100</f>
        <v>6.4</v>
      </c>
      <c r="B103" s="15" t="str">
        <f>'Para-responder'!C100</f>
        <v>¿Se cumplen los plazos máximos establecidos para el trámite de los asuntos o la prestación de servicios, al menos en el 95% de los casos?</v>
      </c>
      <c r="C103" s="10" t="str">
        <f>'Para-responder'!E100</f>
        <v>NO</v>
      </c>
      <c r="E103" s="3" t="str">
        <f t="shared" si="15"/>
        <v>NO</v>
      </c>
      <c r="F103" s="3" t="str">
        <f t="shared" si="16"/>
        <v/>
      </c>
      <c r="G103" s="3" t="str">
        <f t="shared" si="17"/>
        <v/>
      </c>
      <c r="I103" s="3" t="s">
        <v>404</v>
      </c>
    </row>
    <row r="104" spans="1:11" ht="51" x14ac:dyDescent="0.2">
      <c r="A104" s="7" t="str">
        <f>'Para-responder'!B101</f>
        <v>6.5</v>
      </c>
      <c r="B104" s="15" t="str">
        <f>'Para-responder'!C101</f>
        <v>¿La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v>
      </c>
      <c r="C104" s="10" t="str">
        <f>'Para-responder'!E101</f>
        <v>SI</v>
      </c>
      <c r="E104" s="3" t="str">
        <f t="shared" si="15"/>
        <v/>
      </c>
      <c r="F104" s="3" t="str">
        <f t="shared" si="16"/>
        <v>SI</v>
      </c>
      <c r="G104" s="3" t="str">
        <f t="shared" si="17"/>
        <v/>
      </c>
      <c r="J104" s="3" t="s">
        <v>404</v>
      </c>
    </row>
    <row r="105" spans="1:11" ht="114.75" x14ac:dyDescent="0.2">
      <c r="A105" s="7" t="str">
        <f>'Para-responder'!B102</f>
        <v>6.6</v>
      </c>
      <c r="B105" s="15" t="str">
        <f>'Para-responder'!C102</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(LA RESPUESTA AFIRMATIVA REQUIERE QUE SE REALICEN LAS TRES ACTIVIDADES.)</v>
      </c>
      <c r="C105" s="10" t="str">
        <f>'Para-responder'!E102</f>
        <v>SI</v>
      </c>
      <c r="E105" s="3" t="str">
        <f t="shared" si="15"/>
        <v>SI</v>
      </c>
      <c r="F105" s="3" t="str">
        <f t="shared" si="16"/>
        <v/>
      </c>
      <c r="G105" s="3" t="str">
        <f t="shared" si="17"/>
        <v/>
      </c>
      <c r="I105" s="3" t="s">
        <v>404</v>
      </c>
    </row>
    <row r="106" spans="1:11" ht="51" x14ac:dyDescent="0.2">
      <c r="A106" s="7" t="str">
        <f>'Para-responder'!B103</f>
        <v>6.7</v>
      </c>
      <c r="B106" s="15" t="str">
        <f>'Para-responder'!C103</f>
        <v>¿Se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v>
      </c>
      <c r="C106" s="10" t="str">
        <f>'Para-responder'!E103</f>
        <v>SI</v>
      </c>
      <c r="E106" s="3" t="str">
        <f t="shared" si="15"/>
        <v/>
      </c>
      <c r="F106" s="3" t="str">
        <f t="shared" si="16"/>
        <v>SI</v>
      </c>
      <c r="G106" s="3" t="str">
        <f t="shared" si="17"/>
        <v/>
      </c>
      <c r="J106" s="3" t="s">
        <v>404</v>
      </c>
    </row>
    <row r="107" spans="1:11" ht="25.5" x14ac:dyDescent="0.2">
      <c r="A107" s="7" t="str">
        <f>'Para-responder'!B104</f>
        <v>6.8</v>
      </c>
      <c r="B107" s="15" t="str">
        <f>'Para-responder'!C104</f>
        <v>¿Se desarrollan planes de mejora con base en los resultados de las evaluaciones de satisfacción de los usuarios?</v>
      </c>
      <c r="C107" s="10" t="str">
        <f>'Para-responder'!E104</f>
        <v>SI</v>
      </c>
      <c r="E107" s="3" t="str">
        <f t="shared" si="15"/>
        <v>SI</v>
      </c>
      <c r="F107" s="3" t="str">
        <f t="shared" si="16"/>
        <v/>
      </c>
      <c r="G107" s="3" t="str">
        <f t="shared" si="17"/>
        <v/>
      </c>
      <c r="I107" s="3" t="s">
        <v>404</v>
      </c>
    </row>
    <row r="108" spans="1:11" ht="102" x14ac:dyDescent="0.2">
      <c r="A108" s="7" t="str">
        <f>'Para-responder'!B105</f>
        <v>6.9</v>
      </c>
      <c r="B108" s="15" t="str">
        <f>'Para-responder'!C105</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(LA RESPUESTA AFIRMATIVA REQUIERE QUE SE CUMPLAN LOS CUATRO PUNTOS, COMO MÍNIMO.)</v>
      </c>
      <c r="C108" s="10" t="str">
        <f>'Para-responder'!E105</f>
        <v>SI</v>
      </c>
      <c r="E108" s="3" t="str">
        <f t="shared" si="15"/>
        <v/>
      </c>
      <c r="F108" s="3" t="str">
        <f t="shared" si="16"/>
        <v>SI</v>
      </c>
      <c r="G108" s="3" t="str">
        <f t="shared" si="17"/>
        <v/>
      </c>
      <c r="J108" s="3" t="s">
        <v>404</v>
      </c>
    </row>
    <row r="109" spans="1:11" ht="89.25" x14ac:dyDescent="0.2">
      <c r="A109" s="7" t="str">
        <f>'Para-responder'!B106</f>
        <v>6.10</v>
      </c>
      <c r="B109" s="15" t="str">
        <f>'Para-responder'!C106</f>
        <v>¿La institución ha definido y divulgado los criterios de admisibilidad de las denuncias que se le presenten, incluyendo lo siguiente?:
a. Explicación de cómo plantear una denuncia
b. Requisitos
c. Información adicional
(LA RESPUESTA AFIRMATIVA REQUIERE QUE SE CUMPLAN LOS TRES PUNTOS, COMO MÍNIMO.)</v>
      </c>
      <c r="C109" s="10" t="str">
        <f>'Para-responder'!E106</f>
        <v>SI</v>
      </c>
      <c r="E109" s="3" t="str">
        <f t="shared" si="15"/>
        <v/>
      </c>
      <c r="F109" s="3" t="str">
        <f t="shared" si="16"/>
        <v/>
      </c>
      <c r="G109" s="3" t="str">
        <f t="shared" si="17"/>
        <v>SI</v>
      </c>
      <c r="K109" s="3" t="s">
        <v>404</v>
      </c>
    </row>
    <row r="110" spans="1:11" ht="89.25" x14ac:dyDescent="0.2">
      <c r="A110" s="7" t="str">
        <f>'Para-responder'!B107</f>
        <v>6.11</v>
      </c>
      <c r="B110" s="15" t="str">
        <f>'Para-responder'!C107</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(LA RESPUESTA AFIRMATIVA REQUIERE QUE SE CUMPLAN LOS TRES PUNTOS.)</v>
      </c>
      <c r="C110" s="10" t="str">
        <f>'Para-responder'!E107</f>
        <v>SI</v>
      </c>
      <c r="E110" s="3" t="str">
        <f t="shared" si="15"/>
        <v/>
      </c>
      <c r="F110" s="3" t="str">
        <f t="shared" si="16"/>
        <v/>
      </c>
      <c r="G110" s="3" t="str">
        <f t="shared" si="17"/>
        <v>SI</v>
      </c>
      <c r="K110" s="3" t="s">
        <v>404</v>
      </c>
    </row>
    <row r="111" spans="1:11" ht="102" x14ac:dyDescent="0.2">
      <c r="A111" s="7" t="str">
        <f>'Para-responder'!B108</f>
        <v>6.12</v>
      </c>
      <c r="B111" s="15" t="str">
        <f>'Para-responder'!C108</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(LA RESPUESTA AFIRMATIVA REQUIERE QUE SE CUMPLAN LOS CINCO PUNTOS.)</v>
      </c>
      <c r="C111" s="10" t="str">
        <f>'Para-responder'!E108</f>
        <v>NO</v>
      </c>
      <c r="E111" s="3" t="str">
        <f t="shared" si="15"/>
        <v/>
      </c>
      <c r="F111" s="3" t="str">
        <f t="shared" si="16"/>
        <v/>
      </c>
      <c r="G111" s="3" t="str">
        <f t="shared" si="17"/>
        <v>NO</v>
      </c>
      <c r="K111" s="3" t="s">
        <v>404</v>
      </c>
    </row>
    <row r="112" spans="1:11" ht="191.25" x14ac:dyDescent="0.2">
      <c r="A112" s="7" t="str">
        <f>'Para-responder'!B109</f>
        <v>6.13</v>
      </c>
      <c r="B112" s="15" t="str">
        <f>'Para-responder'!C109</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(LA RESPUESTA AFIRMATIVA REQUIERE QUE SE CUMPLAN TODOS LOS PUNTOS.)</v>
      </c>
      <c r="C112" s="10" t="str">
        <f>'Para-responder'!E109</f>
        <v>SI</v>
      </c>
      <c r="E112" s="3" t="str">
        <f t="shared" si="15"/>
        <v/>
      </c>
      <c r="F112" s="3" t="str">
        <f t="shared" si="16"/>
        <v>SI</v>
      </c>
      <c r="G112" s="3" t="str">
        <f t="shared" si="17"/>
        <v/>
      </c>
      <c r="J112" s="3" t="s">
        <v>404</v>
      </c>
    </row>
    <row r="113" spans="1:11" x14ac:dyDescent="0.2">
      <c r="A113" s="7"/>
      <c r="B113" s="14"/>
      <c r="C113" s="10"/>
    </row>
    <row r="114" spans="1:11" x14ac:dyDescent="0.2">
      <c r="A114" s="134">
        <f>'Para-responder'!B111</f>
        <v>7</v>
      </c>
      <c r="B114" s="135" t="str">
        <f>'Para-responder'!C111</f>
        <v>RECURSOS HUMANOS</v>
      </c>
      <c r="C114" s="8"/>
      <c r="E114" s="29" t="s">
        <v>401</v>
      </c>
      <c r="F114" s="29" t="s">
        <v>402</v>
      </c>
      <c r="G114" s="29" t="s">
        <v>403</v>
      </c>
      <c r="I114" s="29" t="s">
        <v>401</v>
      </c>
      <c r="J114" s="29" t="s">
        <v>402</v>
      </c>
      <c r="K114" s="29" t="s">
        <v>403</v>
      </c>
    </row>
    <row r="115" spans="1:11" x14ac:dyDescent="0.2">
      <c r="A115" s="7" t="str">
        <f>'Para-responder'!B112</f>
        <v>7.1</v>
      </c>
      <c r="B115" s="17" t="str">
        <f>'Para-responder'!C112</f>
        <v>¿Existe en la entidad un programa de inducción para los nuevos empleados?</v>
      </c>
      <c r="C115" s="10" t="str">
        <f>'Para-responder'!E112</f>
        <v>NO</v>
      </c>
      <c r="E115" s="3" t="str">
        <f t="shared" ref="E115:E127" si="18">IF(I115="X",$C115,"")</f>
        <v>NO</v>
      </c>
      <c r="F115" s="3" t="str">
        <f t="shared" ref="F115:F127" si="19">IF(J115="X",$C115,"")</f>
        <v/>
      </c>
      <c r="G115" s="3" t="str">
        <f t="shared" ref="G115:G127" si="20">IF(K115="X",$C115,"")</f>
        <v/>
      </c>
      <c r="I115" s="109" t="s">
        <v>404</v>
      </c>
      <c r="J115" s="12"/>
    </row>
    <row r="116" spans="1:11" x14ac:dyDescent="0.2">
      <c r="A116" s="7" t="str">
        <f>'Para-responder'!B113</f>
        <v>7.2</v>
      </c>
      <c r="B116" s="17" t="str">
        <f>'Para-responder'!C113</f>
        <v>¿Se formula y ejecuta un programa anual de capacitación y desarrollo del personal?</v>
      </c>
      <c r="C116" s="10" t="str">
        <f>'Para-responder'!E113</f>
        <v>SI</v>
      </c>
      <c r="E116" s="3" t="str">
        <f t="shared" si="18"/>
        <v>SI</v>
      </c>
      <c r="F116" s="3" t="str">
        <f t="shared" si="19"/>
        <v/>
      </c>
      <c r="G116" s="3" t="str">
        <f t="shared" si="20"/>
        <v/>
      </c>
      <c r="I116" s="109" t="s">
        <v>404</v>
      </c>
      <c r="J116" s="12"/>
    </row>
    <row r="117" spans="1:11" ht="25.5" x14ac:dyDescent="0.2">
      <c r="A117" s="7" t="str">
        <f>'Para-responder'!B114</f>
        <v>7.3</v>
      </c>
      <c r="B117" s="17" t="str">
        <f>'Para-responder'!C114</f>
        <v>¿Se tienen claramente definidos los procedimientos para la medición del desempeño de los funcionarios?</v>
      </c>
      <c r="C117" s="10" t="str">
        <f>'Para-responder'!E114</f>
        <v>SI</v>
      </c>
      <c r="E117" s="3" t="str">
        <f t="shared" si="18"/>
        <v/>
      </c>
      <c r="F117" s="3" t="str">
        <f t="shared" si="19"/>
        <v>SI</v>
      </c>
      <c r="G117" s="3" t="str">
        <f t="shared" si="20"/>
        <v/>
      </c>
      <c r="J117" s="109" t="s">
        <v>404</v>
      </c>
      <c r="K117" s="12"/>
    </row>
    <row r="118" spans="1:11" ht="25.5" x14ac:dyDescent="0.2">
      <c r="A118" s="7" t="str">
        <f>'Para-responder'!B115</f>
        <v>7.4</v>
      </c>
      <c r="B118" s="17" t="str">
        <f>'Para-responder'!C115</f>
        <v>¿Se evaluó, en el periodo al que se refiere el IGI, el desempeño de por lo menos al 95% de los funcionarios?</v>
      </c>
      <c r="C118" s="10" t="str">
        <f>'Para-responder'!E115</f>
        <v>SI</v>
      </c>
      <c r="E118" s="3" t="str">
        <f t="shared" si="18"/>
        <v>SI</v>
      </c>
      <c r="F118" s="3" t="str">
        <f t="shared" si="19"/>
        <v/>
      </c>
      <c r="G118" s="3" t="str">
        <f t="shared" si="20"/>
        <v/>
      </c>
      <c r="I118" s="3" t="s">
        <v>404</v>
      </c>
    </row>
    <row r="119" spans="1:11" ht="25.5" x14ac:dyDescent="0.2">
      <c r="A119" s="7" t="str">
        <f>'Para-responder'!B116</f>
        <v>7.5</v>
      </c>
      <c r="B119" s="17" t="str">
        <f>'Para-responder'!C116</f>
        <v>¿La institución cuenta con medidas para fortalecer el desempeño de los funcionarios, con base en los resultados de la evaluación respectiva?</v>
      </c>
      <c r="C119" s="10" t="str">
        <f>'Para-responder'!E116</f>
        <v>SI</v>
      </c>
      <c r="E119" s="3" t="str">
        <f t="shared" si="18"/>
        <v>SI</v>
      </c>
      <c r="F119" s="3" t="str">
        <f t="shared" si="19"/>
        <v/>
      </c>
      <c r="G119" s="3" t="str">
        <f t="shared" si="20"/>
        <v/>
      </c>
      <c r="I119" s="3" t="s">
        <v>404</v>
      </c>
    </row>
    <row r="120" spans="1:11" ht="25.5" x14ac:dyDescent="0.2">
      <c r="A120" s="7" t="str">
        <f>'Para-responder'!B117</f>
        <v>7.6</v>
      </c>
      <c r="B120" s="17" t="str">
        <f>'Para-responder'!C117</f>
        <v>¿El 100% de los empleados determinados por la unidad de recursos humanos presentó la declaración jurada de bienes en el plazo establecido por la ley?</v>
      </c>
      <c r="C120" s="10" t="str">
        <f>'Para-responder'!E117</f>
        <v>SI</v>
      </c>
      <c r="E120" s="3" t="str">
        <f t="shared" si="18"/>
        <v/>
      </c>
      <c r="F120" s="3" t="str">
        <f t="shared" si="19"/>
        <v/>
      </c>
      <c r="G120" s="3" t="str">
        <f t="shared" si="20"/>
        <v>SI</v>
      </c>
      <c r="J120" s="12"/>
      <c r="K120" s="109" t="s">
        <v>404</v>
      </c>
    </row>
    <row r="121" spans="1:11" ht="25.5" x14ac:dyDescent="0.2">
      <c r="A121" s="7" t="str">
        <f>'Para-responder'!B118</f>
        <v>7.7</v>
      </c>
      <c r="B121" s="17" t="str">
        <f>'Para-responder'!C118</f>
        <v>¿La entidad aplica algún instrumento para medir el clima organizacional al menos una vez al año?</v>
      </c>
      <c r="C121" s="10" t="str">
        <f>'Para-responder'!E118</f>
        <v>SI</v>
      </c>
      <c r="E121" s="3" t="str">
        <f t="shared" si="18"/>
        <v/>
      </c>
      <c r="F121" s="3" t="str">
        <f t="shared" si="19"/>
        <v/>
      </c>
      <c r="G121" s="3" t="str">
        <f t="shared" si="20"/>
        <v>SI</v>
      </c>
      <c r="I121" s="12"/>
      <c r="K121" s="109" t="s">
        <v>404</v>
      </c>
    </row>
    <row r="122" spans="1:11" ht="25.5" x14ac:dyDescent="0.2">
      <c r="A122" s="7" t="str">
        <f>'Para-responder'!B119</f>
        <v>7.8</v>
      </c>
      <c r="B122" s="17" t="str">
        <f>'Para-responder'!C119</f>
        <v>¿Se definen y ejecutan planes de mejora con base en los resultados de las mediciones del clima organizacional?</v>
      </c>
      <c r="C122" s="10" t="str">
        <f>'Para-responder'!E119</f>
        <v>SI</v>
      </c>
      <c r="E122" s="3" t="str">
        <f t="shared" si="18"/>
        <v/>
      </c>
      <c r="F122" s="3" t="str">
        <f t="shared" si="19"/>
        <v/>
      </c>
      <c r="G122" s="3" t="str">
        <f t="shared" si="20"/>
        <v>SI</v>
      </c>
      <c r="I122" s="12"/>
      <c r="K122" s="109" t="s">
        <v>404</v>
      </c>
    </row>
    <row r="123" spans="1:11" ht="89.25" x14ac:dyDescent="0.2">
      <c r="A123" s="7" t="str">
        <f>'Para-responder'!B120</f>
        <v>7.9</v>
      </c>
      <c r="B123" s="17" t="str">
        <f>'Para-responder'!C120</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(LA RESPUESTA AFIRMATIVA REQUIERE QUE SE CUMPLAN LOS CUATRO PUNTOS.)</v>
      </c>
      <c r="C123" s="10" t="str">
        <f>'Para-responder'!E120</f>
        <v>SI</v>
      </c>
      <c r="E123" s="3" t="str">
        <f t="shared" si="18"/>
        <v/>
      </c>
      <c r="F123" s="3" t="str">
        <f t="shared" si="19"/>
        <v>SI</v>
      </c>
      <c r="G123" s="3" t="str">
        <f t="shared" si="20"/>
        <v/>
      </c>
      <c r="J123" s="109" t="s">
        <v>404</v>
      </c>
      <c r="K123" s="12"/>
    </row>
    <row r="124" spans="1:11" ht="38.25" x14ac:dyDescent="0.2">
      <c r="A124" s="7" t="str">
        <f>'Para-responder'!B121</f>
        <v>7.10</v>
      </c>
      <c r="B124" s="17" t="str">
        <f>'Para-responder'!C121</f>
        <v>¿La institución publica en su página de Internet o por otros medios, para conocimiento del público en general, los atestados académicos y de experiencia de los puestos gerenciales y políticos?</v>
      </c>
      <c r="C124" s="10" t="str">
        <f>'Para-responder'!E121</f>
        <v>SI</v>
      </c>
      <c r="E124" s="3" t="str">
        <f t="shared" si="18"/>
        <v/>
      </c>
      <c r="F124" s="3" t="str">
        <f t="shared" si="19"/>
        <v>SI</v>
      </c>
      <c r="G124" s="3" t="str">
        <f t="shared" si="20"/>
        <v/>
      </c>
      <c r="J124" s="109" t="s">
        <v>404</v>
      </c>
      <c r="K124" s="12"/>
    </row>
    <row r="125" spans="1:11" ht="38.25" x14ac:dyDescent="0.2">
      <c r="A125" s="7" t="str">
        <f>'Para-responder'!B122</f>
        <v>7.11</v>
      </c>
      <c r="B125" s="17" t="str">
        <f>'Para-responder'!C122</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25" s="10" t="str">
        <f>'Para-responder'!E122</f>
        <v>SI</v>
      </c>
      <c r="E125" s="3" t="str">
        <f t="shared" si="18"/>
        <v/>
      </c>
      <c r="F125" s="3" t="str">
        <f t="shared" si="19"/>
        <v>SI</v>
      </c>
      <c r="G125" s="3" t="str">
        <f t="shared" si="20"/>
        <v/>
      </c>
      <c r="J125" s="109" t="s">
        <v>404</v>
      </c>
      <c r="K125" s="12"/>
    </row>
    <row r="126" spans="1:11" ht="38.25" x14ac:dyDescent="0.2">
      <c r="A126" s="7" t="str">
        <f>'Para-responder'!B123</f>
        <v>7.12</v>
      </c>
      <c r="B126" s="17" t="str">
        <f>'Para-responder'!C123</f>
        <v xml:space="preserve">¿La institución aplica políticas oficializadas para que el 100% de su personal disfrute de sus vacaciones anualmente, incluyendo un período de al menos tres días consecutivos en fechas diferentes a las de vacaciones colectivas? </v>
      </c>
      <c r="C126" s="10" t="str">
        <f>'Para-responder'!E123</f>
        <v>NO</v>
      </c>
      <c r="E126" s="3" t="str">
        <f t="shared" si="18"/>
        <v/>
      </c>
      <c r="F126" s="3" t="str">
        <f t="shared" si="19"/>
        <v/>
      </c>
      <c r="G126" s="3" t="str">
        <f t="shared" si="20"/>
        <v>NO</v>
      </c>
      <c r="J126" s="12"/>
      <c r="K126" s="109" t="s">
        <v>404</v>
      </c>
    </row>
    <row r="127" spans="1:11" ht="25.5" x14ac:dyDescent="0.2">
      <c r="A127" s="7" t="str">
        <f>'Para-responder'!B124</f>
        <v>7.13</v>
      </c>
      <c r="B127" s="17" t="str">
        <f>'Para-responder'!C124</f>
        <v>¿La institución ejecuta un plan de sucesión para prever la dotación de funcionarios que sustituyan a quienes dejan la entidad?</v>
      </c>
      <c r="C127" s="10" t="str">
        <f>'Para-responder'!E124</f>
        <v>NO</v>
      </c>
      <c r="E127" s="3" t="str">
        <f t="shared" si="18"/>
        <v>NO</v>
      </c>
      <c r="F127" s="3" t="str">
        <f t="shared" si="19"/>
        <v/>
      </c>
      <c r="G127" s="3" t="str">
        <f t="shared" si="20"/>
        <v/>
      </c>
      <c r="I127" s="109" t="s">
        <v>404</v>
      </c>
      <c r="J127" s="12"/>
    </row>
    <row r="128" spans="1:11" x14ac:dyDescent="0.2">
      <c r="A128" s="5"/>
      <c r="B128" s="18"/>
      <c r="C128" s="8"/>
    </row>
    <row r="129" spans="1:11" x14ac:dyDescent="0.2">
      <c r="A129" s="106"/>
      <c r="B129" s="106"/>
      <c r="C129" s="107"/>
      <c r="D129" s="108"/>
      <c r="E129" s="109"/>
      <c r="F129" s="109"/>
      <c r="G129" s="109"/>
      <c r="H129" s="106"/>
      <c r="I129" s="109"/>
      <c r="J129" s="109"/>
      <c r="K129" s="109"/>
    </row>
    <row r="131" spans="1:11" x14ac:dyDescent="0.2">
      <c r="A131" s="7"/>
      <c r="B131" s="20" t="s">
        <v>405</v>
      </c>
      <c r="C131" s="21">
        <f>COUNTIF(C9:C24,"si")</f>
        <v>8</v>
      </c>
      <c r="E131" s="21">
        <f>COUNTIF(E9:E24,"si")</f>
        <v>4</v>
      </c>
      <c r="F131" s="21">
        <f>COUNTIF(F9:F24,"si")</f>
        <v>3</v>
      </c>
      <c r="G131" s="21">
        <f>COUNTIF(G9:G24,"si")</f>
        <v>1</v>
      </c>
    </row>
    <row r="132" spans="1:11" x14ac:dyDescent="0.2">
      <c r="A132" s="7"/>
      <c r="B132" s="20" t="s">
        <v>406</v>
      </c>
      <c r="C132" s="21">
        <f>COUNTIF(C9:C24,"No")</f>
        <v>8</v>
      </c>
      <c r="E132" s="21">
        <f>COUNTIF(E9:E24,"No")</f>
        <v>3</v>
      </c>
      <c r="F132" s="21">
        <f>COUNTIF(F9:F24,"No")</f>
        <v>3</v>
      </c>
      <c r="G132" s="21">
        <f>COUNTIF(G9:G24,"No")</f>
        <v>2</v>
      </c>
    </row>
    <row r="133" spans="1:11" x14ac:dyDescent="0.2">
      <c r="A133" s="7"/>
      <c r="B133" s="20" t="s">
        <v>407</v>
      </c>
      <c r="C133" s="21">
        <f>COUNTIF(C9:C24,"No APLICA")</f>
        <v>0</v>
      </c>
      <c r="E133" s="21">
        <f>COUNTIF(E9:E24,"No APLICA")</f>
        <v>0</v>
      </c>
      <c r="F133" s="21">
        <f>COUNTIF(F9:F24,"No APLICA")</f>
        <v>0</v>
      </c>
      <c r="G133" s="21">
        <f>COUNTIF(G9:G24,"No APLICA")</f>
        <v>0</v>
      </c>
    </row>
    <row r="134" spans="1:11" x14ac:dyDescent="0.2">
      <c r="A134" s="7"/>
      <c r="B134" s="20" t="s">
        <v>473</v>
      </c>
      <c r="C134" s="21">
        <f>IF((SUM(C131:C133)-C133)=0,0,(C131*100/(SUM(C131:C133)-C133)))</f>
        <v>50</v>
      </c>
      <c r="E134" s="21">
        <f>IF((SUM(E131:E133)-E133)=0,0,(E131*100/(SUM(E131:E133)-E133)))</f>
        <v>57.142857142857146</v>
      </c>
      <c r="F134" s="21">
        <f>IF((SUM(F131:F133)-F133)=0,0,(F131*100/(SUM(F131:F133)-F133)))</f>
        <v>50</v>
      </c>
      <c r="G134" s="21">
        <f>IF((SUM(G131:G133)-G133)=0,0,(G131*100/(SUM(G131:G133)-G133)))</f>
        <v>33.333333333333336</v>
      </c>
    </row>
    <row r="135" spans="1:11" x14ac:dyDescent="0.2">
      <c r="A135" s="7"/>
      <c r="B135" s="11"/>
      <c r="C135" s="10"/>
    </row>
    <row r="136" spans="1:11" x14ac:dyDescent="0.2">
      <c r="A136" s="7"/>
      <c r="B136" s="20" t="s">
        <v>405</v>
      </c>
      <c r="C136" s="21">
        <f>COUNTIF(C27:C45,"si")</f>
        <v>13</v>
      </c>
      <c r="E136" s="21">
        <f>COUNTIF(E27:E45,"si")</f>
        <v>3</v>
      </c>
      <c r="F136" s="21">
        <f>COUNTIF(F27:F45,"si")</f>
        <v>4</v>
      </c>
      <c r="G136" s="21">
        <f>COUNTIF(G27:G45,"si")</f>
        <v>6</v>
      </c>
    </row>
    <row r="137" spans="1:11" x14ac:dyDescent="0.2">
      <c r="A137" s="7"/>
      <c r="B137" s="20" t="s">
        <v>406</v>
      </c>
      <c r="C137" s="21">
        <f>COUNTIF(C27:C45,"No")</f>
        <v>6</v>
      </c>
      <c r="E137" s="21">
        <f>COUNTIF(E27:E45,"No")</f>
        <v>3</v>
      </c>
      <c r="F137" s="21">
        <f>COUNTIF(F27:F45,"No")</f>
        <v>3</v>
      </c>
      <c r="G137" s="21">
        <f>COUNTIF(G27:G45,"No")</f>
        <v>0</v>
      </c>
    </row>
    <row r="138" spans="1:11" x14ac:dyDescent="0.2">
      <c r="A138" s="7"/>
      <c r="B138" s="20" t="s">
        <v>407</v>
      </c>
      <c r="C138" s="21">
        <f>COUNTIF(C27:C45,"No APLICA")</f>
        <v>0</v>
      </c>
      <c r="E138" s="21">
        <f>COUNTIF(E27:E45,"No APLICA")</f>
        <v>0</v>
      </c>
      <c r="F138" s="21">
        <f>COUNTIF(F27:F45,"No APLICA")</f>
        <v>0</v>
      </c>
      <c r="G138" s="21">
        <f>COUNTIF(G27:G45,"No APLICA")</f>
        <v>0</v>
      </c>
    </row>
    <row r="139" spans="1:11" x14ac:dyDescent="0.2">
      <c r="A139" s="7"/>
      <c r="B139" s="20" t="s">
        <v>474</v>
      </c>
      <c r="C139" s="21">
        <f>IF((SUM(C136:C138)-C138)=0,0,(C136*100/(SUM(C136:C138)-C138)))</f>
        <v>68.421052631578945</v>
      </c>
      <c r="E139" s="21">
        <f>IF((SUM(E136:E138)-E138)=0,0,(E136*100/(SUM(E136:E138)-E138)))</f>
        <v>50</v>
      </c>
      <c r="F139" s="21">
        <f>IF((SUM(F136:F138)-F138)=0,0,(F136*100/(SUM(F136:F138)-F138)))</f>
        <v>57.142857142857146</v>
      </c>
      <c r="G139" s="21">
        <f>IF((SUM(G136:G138)-G138)=0,0,(G136*100/(SUM(G136:G138)-G138)))</f>
        <v>100</v>
      </c>
    </row>
    <row r="140" spans="1:11" x14ac:dyDescent="0.2">
      <c r="A140" s="5"/>
      <c r="B140" s="11"/>
      <c r="C140" s="8"/>
    </row>
    <row r="141" spans="1:11" x14ac:dyDescent="0.2">
      <c r="A141" s="7"/>
      <c r="B141" s="20" t="s">
        <v>405</v>
      </c>
      <c r="C141" s="21">
        <f>COUNTIF(C48:C60,"si")</f>
        <v>10</v>
      </c>
      <c r="E141" s="21">
        <f>COUNTIF(E48:E60,"si")</f>
        <v>5</v>
      </c>
      <c r="F141" s="21">
        <f>COUNTIF(F48:F60,"si")</f>
        <v>2</v>
      </c>
      <c r="G141" s="21">
        <f>COUNTIF(G48:G60,"si")</f>
        <v>3</v>
      </c>
    </row>
    <row r="142" spans="1:11" x14ac:dyDescent="0.2">
      <c r="A142" s="7"/>
      <c r="B142" s="20" t="s">
        <v>406</v>
      </c>
      <c r="C142" s="21">
        <f>COUNTIF(C48:C60,"No")</f>
        <v>3</v>
      </c>
      <c r="E142" s="21">
        <f>COUNTIF(E48:E60,"No")</f>
        <v>2</v>
      </c>
      <c r="F142" s="21">
        <f>COUNTIF(F48:F60,"No")</f>
        <v>1</v>
      </c>
      <c r="G142" s="21">
        <f>COUNTIF(G48:G60,"No")</f>
        <v>0</v>
      </c>
    </row>
    <row r="143" spans="1:11" x14ac:dyDescent="0.2">
      <c r="A143" s="7"/>
      <c r="B143" s="20" t="s">
        <v>407</v>
      </c>
      <c r="C143" s="21">
        <f>COUNTIF(C48:C60,"NO APLICA")</f>
        <v>0</v>
      </c>
      <c r="E143" s="21">
        <f>COUNTIF(E48:E60,"NO APLICA")</f>
        <v>0</v>
      </c>
      <c r="F143" s="21">
        <f>COUNTIF(F48:F60,"NO APLICA")</f>
        <v>0</v>
      </c>
      <c r="G143" s="21">
        <f>COUNTIF(G48:G60,"NO APLICA")</f>
        <v>0</v>
      </c>
    </row>
    <row r="144" spans="1:11" x14ac:dyDescent="0.2">
      <c r="A144" s="7"/>
      <c r="B144" s="20" t="s">
        <v>475</v>
      </c>
      <c r="C144" s="21">
        <f>IF((SUM(C141:C143)-C143)=0,0,(C141*100/(SUM(C141:C143)-C143)))</f>
        <v>76.92307692307692</v>
      </c>
      <c r="E144" s="21">
        <f>IF((SUM(E141:E143)-E143)=0,0,(E141*100/(SUM(E141:E143)-E143)))</f>
        <v>71.428571428571431</v>
      </c>
      <c r="F144" s="21">
        <f>IF((SUM(F141:F143)-F143)=0,0,(F141*100/(SUM(F141:F143)-F143)))</f>
        <v>66.666666666666671</v>
      </c>
      <c r="G144" s="21">
        <f>IF((SUM(G141:G143)-G143)=0,0,(G141*100/(SUM(G141:G143)-G143)))</f>
        <v>100</v>
      </c>
    </row>
    <row r="145" spans="1:7" x14ac:dyDescent="0.2">
      <c r="A145" s="5"/>
      <c r="B145" s="5"/>
      <c r="C145" s="8"/>
    </row>
    <row r="146" spans="1:7" x14ac:dyDescent="0.2">
      <c r="A146" s="7"/>
      <c r="B146" s="20" t="s">
        <v>405</v>
      </c>
      <c r="C146" s="21">
        <f>COUNTIF(C63:C74,"si")</f>
        <v>12</v>
      </c>
      <c r="E146" s="21">
        <f>COUNTIF(E63:E74,"si")</f>
        <v>4</v>
      </c>
      <c r="F146" s="21">
        <f>COUNTIF(F63:F74,"si")</f>
        <v>4</v>
      </c>
      <c r="G146" s="21">
        <f>COUNTIF(G63:G74,"si")</f>
        <v>4</v>
      </c>
    </row>
    <row r="147" spans="1:7" x14ac:dyDescent="0.2">
      <c r="A147" s="7"/>
      <c r="B147" s="20" t="s">
        <v>406</v>
      </c>
      <c r="C147" s="21">
        <f>COUNTIF(C63:C74,"No")</f>
        <v>0</v>
      </c>
      <c r="E147" s="21">
        <f>COUNTIF(E63:E74,"No")</f>
        <v>0</v>
      </c>
      <c r="F147" s="21">
        <f>COUNTIF(F63:F74,"No")</f>
        <v>0</v>
      </c>
      <c r="G147" s="21">
        <f>COUNTIF(G63:G74,"No")</f>
        <v>0</v>
      </c>
    </row>
    <row r="148" spans="1:7" x14ac:dyDescent="0.2">
      <c r="A148" s="7"/>
      <c r="B148" s="20" t="s">
        <v>407</v>
      </c>
      <c r="C148" s="21">
        <f>COUNTIF(C63:C74,"No APLICA")</f>
        <v>0</v>
      </c>
      <c r="E148" s="21">
        <f>COUNTIF(E63:E74,"No APLICA")</f>
        <v>0</v>
      </c>
      <c r="F148" s="21">
        <f>COUNTIF(F63:F74,"No APLICA")</f>
        <v>0</v>
      </c>
      <c r="G148" s="21">
        <f>COUNTIF(G63:G74,"No APLICA")</f>
        <v>0</v>
      </c>
    </row>
    <row r="149" spans="1:7" x14ac:dyDescent="0.2">
      <c r="A149" s="7"/>
      <c r="B149" s="20" t="s">
        <v>476</v>
      </c>
      <c r="C149" s="21">
        <f>IF((SUM(C146:C148)-C148)=0,0,(C146*100/(SUM(C146:C148)-C148)))</f>
        <v>100</v>
      </c>
      <c r="E149" s="21">
        <f>IF((SUM(E146:E148)-E148)=0,0,(E146*100/(SUM(E146:E148)-E148)))</f>
        <v>100</v>
      </c>
      <c r="F149" s="21">
        <f>IF((SUM(F146:F148)-F148)=0,0,(F146*100/(SUM(F146:F148)-F148)))</f>
        <v>100</v>
      </c>
      <c r="G149" s="21">
        <f>IF((SUM(G146:G148)-G148)=0,0,(G146*100/(SUM(G146:G148)-G148)))</f>
        <v>100</v>
      </c>
    </row>
    <row r="150" spans="1:7" x14ac:dyDescent="0.2">
      <c r="A150" s="5"/>
      <c r="B150" s="16"/>
      <c r="C150" s="8"/>
    </row>
    <row r="151" spans="1:7" x14ac:dyDescent="0.2">
      <c r="A151" s="7"/>
      <c r="B151" s="20" t="s">
        <v>405</v>
      </c>
      <c r="C151" s="21">
        <f>COUNTIF(C100:C112,"si")</f>
        <v>10</v>
      </c>
      <c r="E151" s="21">
        <f>COUNTIF(E100:E112,"si")</f>
        <v>4</v>
      </c>
      <c r="F151" s="21">
        <f>COUNTIF(F100:F112,"si")</f>
        <v>4</v>
      </c>
      <c r="G151" s="21">
        <f>COUNTIF(G100:G112,"si")</f>
        <v>2</v>
      </c>
    </row>
    <row r="152" spans="1:7" x14ac:dyDescent="0.2">
      <c r="A152" s="7"/>
      <c r="B152" s="20" t="s">
        <v>406</v>
      </c>
      <c r="C152" s="21">
        <f>COUNTIF(C100:C112,"No")</f>
        <v>3</v>
      </c>
      <c r="E152" s="21">
        <f>COUNTIF(E100:E112,"No")</f>
        <v>2</v>
      </c>
      <c r="F152" s="21">
        <f>COUNTIF(F100:F112,"No")</f>
        <v>0</v>
      </c>
      <c r="G152" s="21">
        <f>COUNTIF(G100:G112,"No")</f>
        <v>1</v>
      </c>
    </row>
    <row r="153" spans="1:7" x14ac:dyDescent="0.2">
      <c r="A153" s="7"/>
      <c r="B153" s="20" t="s">
        <v>407</v>
      </c>
      <c r="C153" s="21">
        <f>COUNTIF(C100:C112,"No APLICA")</f>
        <v>0</v>
      </c>
      <c r="E153" s="21">
        <f>COUNTIF(E100:E112,"No APLICA")</f>
        <v>0</v>
      </c>
      <c r="F153" s="21">
        <f>COUNTIF(F100:F112,"No APLICA")</f>
        <v>0</v>
      </c>
      <c r="G153" s="21">
        <f>COUNTIF(G100:G112,"No APLICA")</f>
        <v>0</v>
      </c>
    </row>
    <row r="154" spans="1:7" x14ac:dyDescent="0.2">
      <c r="A154" s="7"/>
      <c r="B154" s="20" t="s">
        <v>477</v>
      </c>
      <c r="C154" s="21">
        <f>IF((SUM(C151:C153)-C153)=0,0,(C151*100/(SUM(C151:C153)-C153)))</f>
        <v>76.92307692307692</v>
      </c>
      <c r="E154" s="21">
        <f>IF((SUM(E151:E153)-E153)=0,0,(E151*100/(SUM(E151:E153)-E153)))</f>
        <v>66.666666666666671</v>
      </c>
      <c r="F154" s="21">
        <f>IF((SUM(F151:F153)-F153)=0,0,(F151*100/(SUM(F151:F153)-F153)))</f>
        <v>100</v>
      </c>
      <c r="G154" s="21">
        <f>IF((SUM(G151:G153)-G153)=0,0,(G151*100/(SUM(G151:G153)-G153)))</f>
        <v>66.666666666666671</v>
      </c>
    </row>
    <row r="155" spans="1:7" x14ac:dyDescent="0.2">
      <c r="A155" s="7"/>
      <c r="B155" s="11"/>
      <c r="C155" s="8"/>
    </row>
    <row r="156" spans="1:7" x14ac:dyDescent="0.2">
      <c r="B156" s="20" t="s">
        <v>405</v>
      </c>
      <c r="C156" s="21">
        <f>COUNTIF(C115:C127,"si")</f>
        <v>10</v>
      </c>
      <c r="E156" s="21">
        <f>COUNTIF(E115:E127,"si")</f>
        <v>3</v>
      </c>
      <c r="F156" s="21">
        <f>COUNTIF(F115:F127,"si")</f>
        <v>4</v>
      </c>
      <c r="G156" s="21">
        <f>COUNTIF(G115:G127,"si")</f>
        <v>3</v>
      </c>
    </row>
    <row r="157" spans="1:7" x14ac:dyDescent="0.2">
      <c r="B157" s="20" t="s">
        <v>406</v>
      </c>
      <c r="C157" s="21">
        <f>COUNTIF(C115:C127,"No")</f>
        <v>3</v>
      </c>
      <c r="E157" s="21">
        <f>COUNTIF(E115:E127,"No")</f>
        <v>2</v>
      </c>
      <c r="F157" s="21">
        <f>COUNTIF(F115:F127,"No")</f>
        <v>0</v>
      </c>
      <c r="G157" s="21">
        <f>COUNTIF(G115:G127,"No")</f>
        <v>1</v>
      </c>
    </row>
    <row r="158" spans="1:7" x14ac:dyDescent="0.2">
      <c r="B158" s="20" t="s">
        <v>407</v>
      </c>
      <c r="C158" s="21">
        <f>COUNTIF(C115:C127,"No APLICA")</f>
        <v>0</v>
      </c>
      <c r="E158" s="21">
        <f>COUNTIF(E115:E127,"No APLICA")</f>
        <v>0</v>
      </c>
      <c r="F158" s="21">
        <f>COUNTIF(F115:F127,"No APLICA")</f>
        <v>0</v>
      </c>
      <c r="G158" s="21">
        <f>COUNTIF(G115:G127,"No APLICA")</f>
        <v>0</v>
      </c>
    </row>
    <row r="159" spans="1:7" x14ac:dyDescent="0.2">
      <c r="B159" s="20" t="s">
        <v>478</v>
      </c>
      <c r="C159" s="21">
        <f>IF((SUM(C156:C158)-C158)=0,0,(C156*100/(SUM(C156:C158)-C158)))</f>
        <v>76.92307692307692</v>
      </c>
      <c r="E159" s="21">
        <f>IF((SUM(E156:E158)-E158)=0,0,(E156*100/(SUM(E156:E158)-E158)))</f>
        <v>60</v>
      </c>
      <c r="F159" s="21">
        <f>IF((SUM(F156:F158)-F158)=0,0,(F156*100/(SUM(F156:F158)-F158)))</f>
        <v>100</v>
      </c>
      <c r="G159" s="21">
        <f>IF((SUM(G156:G158)-G158)=0,0,(G156*100/(SUM(G156:G158)-G158)))</f>
        <v>75</v>
      </c>
    </row>
    <row r="161" spans="1:11" x14ac:dyDescent="0.2">
      <c r="A161" s="106"/>
      <c r="B161" s="106"/>
      <c r="C161" s="107"/>
      <c r="D161" s="108"/>
      <c r="E161" s="109"/>
      <c r="F161" s="109"/>
      <c r="G161" s="109"/>
      <c r="H161" s="106"/>
      <c r="I161" s="109"/>
      <c r="J161" s="109"/>
      <c r="K161" s="109"/>
    </row>
    <row r="162" spans="1:11" x14ac:dyDescent="0.2">
      <c r="A162" s="5"/>
      <c r="B162" s="5"/>
      <c r="C162" s="8"/>
    </row>
    <row r="163" spans="1:11" x14ac:dyDescent="0.2">
      <c r="A163" s="1"/>
      <c r="B163" s="20" t="s">
        <v>409</v>
      </c>
      <c r="C163" s="23">
        <f>C131+C136+C141+C146+C94+C151+C156</f>
        <v>76</v>
      </c>
      <c r="E163" s="23">
        <f t="shared" ref="E163:G165" si="21">E131+E136+E141+E146+E94+E151+E156</f>
        <v>28</v>
      </c>
      <c r="F163" s="23">
        <f t="shared" si="21"/>
        <v>24</v>
      </c>
      <c r="G163" s="23">
        <f t="shared" si="21"/>
        <v>24</v>
      </c>
    </row>
    <row r="164" spans="1:11" x14ac:dyDescent="0.2">
      <c r="A164" s="1"/>
      <c r="B164" s="20" t="s">
        <v>410</v>
      </c>
      <c r="C164" s="23">
        <f>C132+C137+C142+C147+C95+C152+C157</f>
        <v>26</v>
      </c>
      <c r="E164" s="23">
        <f t="shared" si="21"/>
        <v>14</v>
      </c>
      <c r="F164" s="23">
        <f t="shared" si="21"/>
        <v>8</v>
      </c>
      <c r="G164" s="23">
        <f t="shared" si="21"/>
        <v>4</v>
      </c>
    </row>
    <row r="165" spans="1:11" x14ac:dyDescent="0.2">
      <c r="A165" s="1"/>
      <c r="B165" s="20" t="s">
        <v>411</v>
      </c>
      <c r="C165" s="23">
        <f>C133+C138+C143+C148+C96+C153+C158</f>
        <v>0</v>
      </c>
      <c r="E165" s="23">
        <f t="shared" si="21"/>
        <v>0</v>
      </c>
      <c r="F165" s="23">
        <f t="shared" si="21"/>
        <v>0</v>
      </c>
      <c r="G165" s="23">
        <f t="shared" si="21"/>
        <v>0</v>
      </c>
    </row>
    <row r="166" spans="1:11" x14ac:dyDescent="0.2">
      <c r="A166" s="1"/>
      <c r="B166" s="20" t="s">
        <v>479</v>
      </c>
      <c r="C166" s="23">
        <f>IF((SUM(C163:C165)-C165)=0,0,(C163*100/(SUM(C163:C165)-C165)))</f>
        <v>74.509803921568633</v>
      </c>
      <c r="E166" s="23">
        <f>IF((SUM(E163:E165)-E165)=0,0,(E163*100/(SUM(E163:E165)-E165)))</f>
        <v>66.666666666666671</v>
      </c>
      <c r="F166" s="23">
        <f>IF((SUM(F163:F165)-F165)=0,0,(F163*100/(SUM(F163:F165)-F165)))</f>
        <v>75</v>
      </c>
      <c r="G166" s="23">
        <f>IF((SUM(G163:G165)-G165)=0,0,(G163*100/(SUM(G163:G165)-G165)))</f>
        <v>85.714285714285708</v>
      </c>
    </row>
    <row r="167" spans="1:11" x14ac:dyDescent="0.2">
      <c r="A167" s="1"/>
      <c r="B167" s="1"/>
      <c r="C167" s="8"/>
    </row>
    <row r="168" spans="1:11" x14ac:dyDescent="0.2">
      <c r="A168" s="106"/>
      <c r="B168" s="106"/>
      <c r="C168" s="107"/>
      <c r="D168" s="108"/>
      <c r="E168" s="109"/>
      <c r="F168" s="109"/>
      <c r="G168" s="109"/>
      <c r="H168" s="106"/>
      <c r="I168" s="109"/>
      <c r="J168" s="109"/>
      <c r="K168" s="109"/>
    </row>
    <row r="169" spans="1:11" x14ac:dyDescent="0.2">
      <c r="A169" s="1"/>
      <c r="B169" s="1"/>
      <c r="C169" s="8"/>
    </row>
    <row r="170" spans="1:11" x14ac:dyDescent="0.2">
      <c r="A170" s="1"/>
      <c r="B170" s="24" t="str">
        <f>B134</f>
        <v>Puntaje PLANIFICACIÓN</v>
      </c>
      <c r="C170" s="25">
        <f>C134</f>
        <v>50</v>
      </c>
      <c r="E170" s="25">
        <f>E134</f>
        <v>57.142857142857146</v>
      </c>
      <c r="F170" s="25">
        <f>F134</f>
        <v>50</v>
      </c>
      <c r="G170" s="25">
        <f>G134</f>
        <v>33.333333333333336</v>
      </c>
    </row>
    <row r="171" spans="1:11" x14ac:dyDescent="0.2">
      <c r="A171" s="1"/>
      <c r="B171" s="24" t="str">
        <f>B139</f>
        <v>Puntaje CONTROL INTERNO INSTITUCIONAL</v>
      </c>
      <c r="C171" s="25">
        <f>C139</f>
        <v>68.421052631578945</v>
      </c>
      <c r="E171" s="25">
        <f>E139</f>
        <v>50</v>
      </c>
      <c r="F171" s="25">
        <f>F139</f>
        <v>57.142857142857146</v>
      </c>
      <c r="G171" s="25">
        <f>G139</f>
        <v>100</v>
      </c>
    </row>
    <row r="172" spans="1:11" x14ac:dyDescent="0.2">
      <c r="A172" s="1"/>
      <c r="B172" s="24" t="str">
        <f>B144</f>
        <v>Puntaje CONTRATACIÓN ADMINISTRATIVA</v>
      </c>
      <c r="C172" s="25">
        <f>C144</f>
        <v>76.92307692307692</v>
      </c>
      <c r="E172" s="25">
        <f>E144</f>
        <v>71.428571428571431</v>
      </c>
      <c r="F172" s="25">
        <f>F144</f>
        <v>66.666666666666671</v>
      </c>
      <c r="G172" s="25">
        <f>G144</f>
        <v>100</v>
      </c>
    </row>
    <row r="173" spans="1:11" x14ac:dyDescent="0.2">
      <c r="A173" s="1"/>
      <c r="B173" s="24" t="str">
        <f>B149</f>
        <v>Puntaje PRESUPUESTO</v>
      </c>
      <c r="C173" s="25">
        <f>C149</f>
        <v>100</v>
      </c>
      <c r="E173" s="25">
        <f>E149</f>
        <v>100</v>
      </c>
      <c r="F173" s="25">
        <f>F149</f>
        <v>100</v>
      </c>
      <c r="G173" s="25">
        <f>G149</f>
        <v>100</v>
      </c>
    </row>
    <row r="174" spans="1:11" x14ac:dyDescent="0.2">
      <c r="A174" s="1"/>
      <c r="B174" s="24" t="str">
        <f>B97</f>
        <v>Nota TECNOLOGÍAS DE LA INFORMACIÓN</v>
      </c>
      <c r="C174" s="25">
        <f>C97</f>
        <v>81.25</v>
      </c>
      <c r="E174" s="25">
        <f>E97</f>
        <v>71.428571428571431</v>
      </c>
      <c r="F174" s="25">
        <f>F97</f>
        <v>75</v>
      </c>
      <c r="G174" s="25">
        <f>G97</f>
        <v>100</v>
      </c>
    </row>
    <row r="175" spans="1:11" x14ac:dyDescent="0.2">
      <c r="A175" s="1"/>
      <c r="B175" s="24" t="str">
        <f>B154</f>
        <v>Puntaje SERVICIO AL USUARIO</v>
      </c>
      <c r="C175" s="25">
        <f>C154</f>
        <v>76.92307692307692</v>
      </c>
      <c r="E175" s="25">
        <f>E154</f>
        <v>66.666666666666671</v>
      </c>
      <c r="F175" s="25">
        <f>F154</f>
        <v>100</v>
      </c>
      <c r="G175" s="25">
        <f>G154</f>
        <v>66.666666666666671</v>
      </c>
    </row>
    <row r="176" spans="1:11" x14ac:dyDescent="0.2">
      <c r="A176" s="1"/>
      <c r="B176" s="24" t="str">
        <f>B159</f>
        <v>Puntaje RECURSOS HUMANOS</v>
      </c>
      <c r="C176" s="25">
        <f>C159</f>
        <v>76.92307692307692</v>
      </c>
      <c r="E176" s="25">
        <f>E159</f>
        <v>60</v>
      </c>
      <c r="F176" s="25">
        <f>F159</f>
        <v>100</v>
      </c>
      <c r="G176" s="25">
        <f>G159</f>
        <v>75</v>
      </c>
    </row>
    <row r="177" spans="1:7" x14ac:dyDescent="0.2">
      <c r="A177" s="1"/>
      <c r="B177" s="24"/>
      <c r="C177" s="25"/>
      <c r="E177" s="25"/>
      <c r="F177" s="25"/>
      <c r="G177" s="25"/>
    </row>
    <row r="178" spans="1:7" x14ac:dyDescent="0.2">
      <c r="A178" s="1"/>
      <c r="B178" s="26" t="str">
        <f>B166</f>
        <v>PUNTAJE FINAL</v>
      </c>
      <c r="C178" s="27">
        <f>C166</f>
        <v>74.509803921568633</v>
      </c>
      <c r="E178" s="27">
        <f>E166</f>
        <v>66.666666666666671</v>
      </c>
      <c r="F178" s="27">
        <f>F166</f>
        <v>75</v>
      </c>
      <c r="G178" s="27">
        <f>G166</f>
        <v>85.714285714285708</v>
      </c>
    </row>
  </sheetData>
  <sheetProtection password="D3B5" sheet="1" objects="1" scenarios="1"/>
  <protectedRanges>
    <protectedRange sqref="C98:C128 C145 C155 C150 C135 C140 C9:C93" name="Rango2_1"/>
  </protectedRanges>
  <mergeCells count="2">
    <mergeCell ref="A1:C1"/>
    <mergeCell ref="A3:B3"/>
  </mergeCells>
  <phoneticPr fontId="11" type="noConversion"/>
  <dataValidations count="1">
    <dataValidation type="list" allowBlank="1" showInputMessage="1" showErrorMessage="1" sqref="C75 C25 C61 C113 C46">
      <formula1>noap</formula1>
    </dataValidation>
  </dataValidations>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workbookViewId="0">
      <selection activeCell="I10" sqref="I10"/>
    </sheetView>
  </sheetViews>
  <sheetFormatPr baseColWidth="10" defaultRowHeight="12.75" x14ac:dyDescent="0.2"/>
  <cols>
    <col min="1" max="1" width="4.7109375" style="87" customWidth="1"/>
    <col min="2" max="2" width="51.42578125" style="87" customWidth="1"/>
    <col min="3" max="3" width="2.28515625" style="105" customWidth="1"/>
    <col min="4" max="4" width="15.85546875" style="87" customWidth="1"/>
    <col min="5" max="6" width="2.28515625" style="87" customWidth="1"/>
    <col min="7" max="7" width="15.85546875" style="193" customWidth="1"/>
    <col min="8" max="8" width="2.28515625" style="87" customWidth="1"/>
    <col min="9" max="9" width="15.85546875" style="193" customWidth="1"/>
    <col min="10" max="10" width="2.28515625" style="87" customWidth="1"/>
    <col min="11" max="11" width="15.85546875" style="193" customWidth="1"/>
    <col min="12" max="12" width="4.7109375" style="87" customWidth="1"/>
    <col min="13" max="17" width="11.42578125" style="87" customWidth="1"/>
    <col min="18" max="18" width="4.7109375" style="87" hidden="1" customWidth="1"/>
    <col min="19" max="21" width="19.42578125" style="87" hidden="1" customWidth="1"/>
    <col min="22" max="22" width="4.7109375" style="87" hidden="1" customWidth="1"/>
    <col min="23" max="23" width="11.42578125" style="87" customWidth="1"/>
    <col min="24" max="16384" width="11.42578125" style="87"/>
  </cols>
  <sheetData>
    <row r="1" spans="1:22" x14ac:dyDescent="0.2">
      <c r="A1" s="210"/>
      <c r="B1" s="211"/>
      <c r="C1" s="202"/>
      <c r="D1" s="212"/>
      <c r="E1" s="202"/>
      <c r="F1" s="202"/>
      <c r="G1" s="212"/>
      <c r="H1" s="202"/>
      <c r="I1" s="212"/>
      <c r="J1" s="202"/>
      <c r="K1" s="212"/>
      <c r="L1" s="213"/>
      <c r="R1" s="88"/>
      <c r="S1" s="89"/>
      <c r="T1" s="89"/>
      <c r="U1" s="89"/>
      <c r="V1" s="90"/>
    </row>
    <row r="2" spans="1:22" ht="23.25" x14ac:dyDescent="0.3">
      <c r="A2" s="214"/>
      <c r="B2" s="257" t="s">
        <v>482</v>
      </c>
      <c r="C2" s="257"/>
      <c r="D2" s="257"/>
      <c r="E2" s="257"/>
      <c r="F2" s="257"/>
      <c r="G2" s="257"/>
      <c r="H2" s="257"/>
      <c r="I2" s="257"/>
      <c r="J2" s="257"/>
      <c r="K2" s="257"/>
      <c r="L2" s="206"/>
      <c r="M2" s="91"/>
      <c r="N2" s="91"/>
      <c r="O2" s="91"/>
      <c r="P2" s="91"/>
      <c r="Q2" s="91"/>
      <c r="R2" s="254" t="s">
        <v>413</v>
      </c>
      <c r="S2" s="255"/>
      <c r="T2" s="255"/>
      <c r="U2" s="255"/>
      <c r="V2" s="256"/>
    </row>
    <row r="3" spans="1:22" ht="15.75" x14ac:dyDescent="0.2">
      <c r="A3" s="214"/>
      <c r="B3" s="258" t="str">
        <f>'[1]Para-responder'!C4</f>
        <v>(DIGITE AQUÍ EL NOMBRE DE LA ENTIDAD)</v>
      </c>
      <c r="C3" s="258"/>
      <c r="D3" s="258"/>
      <c r="E3" s="258"/>
      <c r="F3" s="258"/>
      <c r="G3" s="258"/>
      <c r="H3" s="258"/>
      <c r="I3" s="258"/>
      <c r="J3" s="258"/>
      <c r="K3" s="258"/>
      <c r="L3" s="206"/>
      <c r="M3" s="92"/>
      <c r="N3" s="92"/>
      <c r="O3" s="92"/>
      <c r="P3" s="92"/>
      <c r="Q3" s="92"/>
      <c r="R3" s="93"/>
      <c r="S3" s="253" t="s">
        <v>414</v>
      </c>
      <c r="T3" s="253"/>
      <c r="U3" s="253"/>
      <c r="V3" s="94"/>
    </row>
    <row r="4" spans="1:22" ht="15.75" x14ac:dyDescent="0.2">
      <c r="A4" s="215"/>
      <c r="B4" s="216"/>
      <c r="C4" s="216"/>
      <c r="D4" s="216"/>
      <c r="E4" s="217"/>
      <c r="F4" s="217"/>
      <c r="G4" s="217"/>
      <c r="H4" s="217"/>
      <c r="I4" s="217"/>
      <c r="J4" s="217"/>
      <c r="K4" s="217"/>
      <c r="L4" s="209"/>
      <c r="M4" s="95"/>
      <c r="N4" s="95"/>
      <c r="O4" s="95"/>
      <c r="P4" s="95"/>
      <c r="Q4" s="95"/>
      <c r="R4" s="96"/>
      <c r="S4" s="253"/>
      <c r="T4" s="253"/>
      <c r="U4" s="253"/>
      <c r="V4" s="97"/>
    </row>
    <row r="5" spans="1:22" ht="15.75" customHeight="1" x14ac:dyDescent="0.2">
      <c r="A5" s="178"/>
      <c r="B5" s="218"/>
      <c r="C5" s="218"/>
      <c r="D5" s="220"/>
      <c r="E5" s="190"/>
      <c r="F5" s="190"/>
      <c r="G5" s="190"/>
      <c r="H5" s="190"/>
      <c r="I5" s="190"/>
      <c r="J5" s="190"/>
      <c r="K5" s="190"/>
      <c r="L5" s="179"/>
      <c r="M5" s="92"/>
      <c r="N5" s="92"/>
      <c r="O5" s="92"/>
      <c r="P5" s="92"/>
      <c r="Q5" s="92"/>
      <c r="R5" s="93"/>
      <c r="S5" s="98" t="s">
        <v>415</v>
      </c>
      <c r="T5" s="98" t="s">
        <v>416</v>
      </c>
      <c r="U5" s="98" t="s">
        <v>417</v>
      </c>
      <c r="V5" s="94"/>
    </row>
    <row r="6" spans="1:22" ht="15.75" x14ac:dyDescent="0.2">
      <c r="A6" s="180"/>
      <c r="B6" s="190"/>
      <c r="C6" s="195"/>
      <c r="D6" s="196"/>
      <c r="E6" s="197"/>
      <c r="F6" s="190"/>
      <c r="G6" s="190"/>
      <c r="H6" s="190"/>
      <c r="I6" s="190"/>
      <c r="J6" s="190"/>
      <c r="K6" s="190"/>
      <c r="L6" s="181"/>
      <c r="M6" s="95"/>
      <c r="N6" s="95"/>
      <c r="O6" s="95"/>
      <c r="P6" s="95"/>
      <c r="Q6" s="95"/>
      <c r="R6" s="96"/>
      <c r="S6" s="99"/>
      <c r="T6" s="99"/>
      <c r="U6" s="99"/>
      <c r="V6" s="97"/>
    </row>
    <row r="7" spans="1:22" ht="47.25" x14ac:dyDescent="0.2">
      <c r="A7" s="178"/>
      <c r="B7" s="219"/>
      <c r="C7" s="198"/>
      <c r="D7" s="199" t="s">
        <v>480</v>
      </c>
      <c r="E7" s="200"/>
      <c r="F7" s="190"/>
      <c r="G7" s="221" t="s">
        <v>415</v>
      </c>
      <c r="H7" s="190"/>
      <c r="I7" s="221" t="s">
        <v>416</v>
      </c>
      <c r="J7" s="190"/>
      <c r="K7" s="221" t="s">
        <v>481</v>
      </c>
      <c r="L7" s="179"/>
      <c r="R7" s="93"/>
      <c r="S7" s="100">
        <f>'Por-tema'!E170</f>
        <v>57.142857142857146</v>
      </c>
      <c r="T7" s="100">
        <f>'Por-tema'!F170</f>
        <v>50</v>
      </c>
      <c r="U7" s="100">
        <f>'Por-tema'!G170</f>
        <v>33.333333333333336</v>
      </c>
      <c r="V7" s="94"/>
    </row>
    <row r="8" spans="1:22" ht="15.75" x14ac:dyDescent="0.2">
      <c r="A8" s="178"/>
      <c r="B8" s="219"/>
      <c r="C8" s="198"/>
      <c r="D8" s="201"/>
      <c r="E8" s="200"/>
      <c r="F8" s="190"/>
      <c r="G8" s="190"/>
      <c r="H8" s="190"/>
      <c r="I8" s="190"/>
      <c r="J8" s="190"/>
      <c r="K8" s="190"/>
      <c r="L8" s="179"/>
      <c r="R8" s="93"/>
      <c r="S8" s="100">
        <f>'Por-tema'!E171</f>
        <v>50</v>
      </c>
      <c r="T8" s="100">
        <f>'Por-tema'!F171</f>
        <v>57.142857142857146</v>
      </c>
      <c r="U8" s="100">
        <f>'Por-tema'!G171</f>
        <v>100</v>
      </c>
      <c r="V8" s="94"/>
    </row>
    <row r="9" spans="1:22" ht="15" x14ac:dyDescent="0.25">
      <c r="A9" s="178"/>
      <c r="B9" s="219"/>
      <c r="C9" s="205"/>
      <c r="D9" s="202"/>
      <c r="E9" s="206"/>
      <c r="F9" s="219"/>
      <c r="G9" s="222"/>
      <c r="H9" s="219"/>
      <c r="I9" s="222"/>
      <c r="J9" s="219"/>
      <c r="K9" s="222"/>
      <c r="L9" s="179"/>
      <c r="R9" s="93"/>
      <c r="S9" s="100">
        <f>'Por-tema'!E172</f>
        <v>71.428571428571431</v>
      </c>
      <c r="T9" s="100">
        <f>'Por-tema'!F172</f>
        <v>66.666666666666671</v>
      </c>
      <c r="U9" s="100">
        <f>'Por-tema'!G172</f>
        <v>100</v>
      </c>
      <c r="V9" s="94"/>
    </row>
    <row r="10" spans="1:22" ht="15" x14ac:dyDescent="0.25">
      <c r="A10" s="178"/>
      <c r="B10" s="182" t="s">
        <v>1</v>
      </c>
      <c r="C10" s="205"/>
      <c r="D10" s="203">
        <f>'Por-tema'!C170</f>
        <v>50</v>
      </c>
      <c r="E10" s="206"/>
      <c r="F10" s="219"/>
      <c r="G10" s="222">
        <f>'Por-tema'!E170</f>
        <v>57.142857142857146</v>
      </c>
      <c r="H10" s="219"/>
      <c r="I10" s="222">
        <f>'Por-tema'!F170</f>
        <v>50</v>
      </c>
      <c r="J10" s="219"/>
      <c r="K10" s="222">
        <f>'Por-tema'!G170</f>
        <v>33.333333333333336</v>
      </c>
      <c r="L10" s="179"/>
      <c r="R10" s="93"/>
      <c r="S10" s="100">
        <f>'Por-tema'!E173</f>
        <v>100</v>
      </c>
      <c r="T10" s="100">
        <f>'Por-tema'!F173</f>
        <v>100</v>
      </c>
      <c r="U10" s="100">
        <f>'Por-tema'!G173</f>
        <v>100</v>
      </c>
      <c r="V10" s="94"/>
    </row>
    <row r="11" spans="1:22" ht="15" x14ac:dyDescent="0.25">
      <c r="A11" s="178"/>
      <c r="B11" s="182" t="s">
        <v>452</v>
      </c>
      <c r="C11" s="205"/>
      <c r="D11" s="203">
        <f>'Por-tema'!C171</f>
        <v>68.421052631578945</v>
      </c>
      <c r="E11" s="206"/>
      <c r="F11" s="219"/>
      <c r="G11" s="222">
        <f>'Por-tema'!E171</f>
        <v>50</v>
      </c>
      <c r="H11" s="219"/>
      <c r="I11" s="222">
        <f>'Por-tema'!F171</f>
        <v>57.142857142857146</v>
      </c>
      <c r="J11" s="219"/>
      <c r="K11" s="222">
        <f>'Por-tema'!G171</f>
        <v>100</v>
      </c>
      <c r="L11" s="179"/>
      <c r="R11" s="93"/>
      <c r="S11" s="100">
        <f>'Por-tema'!E174</f>
        <v>71.428571428571431</v>
      </c>
      <c r="T11" s="100">
        <f>'Por-tema'!F174</f>
        <v>75</v>
      </c>
      <c r="U11" s="100">
        <f>'Por-tema'!G174</f>
        <v>100</v>
      </c>
      <c r="V11" s="94"/>
    </row>
    <row r="12" spans="1:22" ht="15" x14ac:dyDescent="0.25">
      <c r="A12" s="178"/>
      <c r="B12" s="182" t="s">
        <v>4</v>
      </c>
      <c r="C12" s="205"/>
      <c r="D12" s="203">
        <f>'Por-tema'!C172</f>
        <v>76.92307692307692</v>
      </c>
      <c r="E12" s="206"/>
      <c r="F12" s="219"/>
      <c r="G12" s="222">
        <f>'Por-tema'!E172</f>
        <v>71.428571428571431</v>
      </c>
      <c r="H12" s="219"/>
      <c r="I12" s="222">
        <f>'Por-tema'!F172</f>
        <v>66.666666666666671</v>
      </c>
      <c r="J12" s="219"/>
      <c r="K12" s="222">
        <f>'Por-tema'!G172</f>
        <v>100</v>
      </c>
      <c r="L12" s="179"/>
      <c r="R12" s="93"/>
      <c r="S12" s="100">
        <f>'Por-tema'!E175</f>
        <v>66.666666666666671</v>
      </c>
      <c r="T12" s="100">
        <f>'Por-tema'!F175</f>
        <v>100</v>
      </c>
      <c r="U12" s="100">
        <f>'Por-tema'!G175</f>
        <v>66.666666666666671</v>
      </c>
      <c r="V12" s="94"/>
    </row>
    <row r="13" spans="1:22" ht="15" x14ac:dyDescent="0.25">
      <c r="A13" s="178"/>
      <c r="B13" s="182" t="s">
        <v>6</v>
      </c>
      <c r="C13" s="205"/>
      <c r="D13" s="203">
        <f>'Por-tema'!C173</f>
        <v>100</v>
      </c>
      <c r="E13" s="206"/>
      <c r="F13" s="219"/>
      <c r="G13" s="222">
        <f>'Por-tema'!E173</f>
        <v>100</v>
      </c>
      <c r="H13" s="219"/>
      <c r="I13" s="222">
        <f>'Por-tema'!F173</f>
        <v>100</v>
      </c>
      <c r="J13" s="219"/>
      <c r="K13" s="222">
        <f>'Por-tema'!G173</f>
        <v>100</v>
      </c>
      <c r="L13" s="179"/>
      <c r="R13" s="93"/>
      <c r="S13" s="100">
        <f>'Por-tema'!E176</f>
        <v>60</v>
      </c>
      <c r="T13" s="100">
        <f>'Por-tema'!F176</f>
        <v>100</v>
      </c>
      <c r="U13" s="100">
        <f>'Por-tema'!G176</f>
        <v>75</v>
      </c>
      <c r="V13" s="94"/>
    </row>
    <row r="14" spans="1:22" ht="15" x14ac:dyDescent="0.25">
      <c r="A14" s="178"/>
      <c r="B14" s="182" t="s">
        <v>8</v>
      </c>
      <c r="C14" s="205"/>
      <c r="D14" s="203">
        <f>'Por-tema'!C174</f>
        <v>81.25</v>
      </c>
      <c r="E14" s="206"/>
      <c r="F14" s="219"/>
      <c r="G14" s="222">
        <f>'Por-tema'!E174</f>
        <v>71.428571428571431</v>
      </c>
      <c r="H14" s="219"/>
      <c r="I14" s="222">
        <f>'Por-tema'!F174</f>
        <v>75</v>
      </c>
      <c r="J14" s="219"/>
      <c r="K14" s="222">
        <f>'Por-tema'!G174</f>
        <v>100</v>
      </c>
      <c r="L14" s="179"/>
      <c r="R14" s="93"/>
      <c r="S14" s="100"/>
      <c r="T14" s="100"/>
      <c r="U14" s="100"/>
      <c r="V14" s="94"/>
    </row>
    <row r="15" spans="1:22" ht="15.75" thickBot="1" x14ac:dyDescent="0.3">
      <c r="A15" s="178"/>
      <c r="B15" s="182" t="s">
        <v>453</v>
      </c>
      <c r="C15" s="205"/>
      <c r="D15" s="203">
        <f>'Por-tema'!C175</f>
        <v>76.92307692307692</v>
      </c>
      <c r="E15" s="206"/>
      <c r="F15" s="219"/>
      <c r="G15" s="222">
        <f>'Por-tema'!E175</f>
        <v>66.666666666666671</v>
      </c>
      <c r="H15" s="219"/>
      <c r="I15" s="222">
        <f>'Por-tema'!F175</f>
        <v>100</v>
      </c>
      <c r="J15" s="219"/>
      <c r="K15" s="222">
        <f>'Por-tema'!G175</f>
        <v>66.666666666666671</v>
      </c>
      <c r="L15" s="179"/>
      <c r="R15" s="93"/>
      <c r="S15" s="101">
        <f>'Por-tema'!E178</f>
        <v>66.666666666666671</v>
      </c>
      <c r="T15" s="101">
        <f>'Por-tema'!F178</f>
        <v>75</v>
      </c>
      <c r="U15" s="101">
        <f>'Por-tema'!G178</f>
        <v>85.714285714285708</v>
      </c>
      <c r="V15" s="94"/>
    </row>
    <row r="16" spans="1:22" ht="15.75" thickTop="1" x14ac:dyDescent="0.25">
      <c r="A16" s="178"/>
      <c r="B16" s="182" t="s">
        <v>11</v>
      </c>
      <c r="C16" s="205"/>
      <c r="D16" s="203">
        <f>'Por-tema'!C176</f>
        <v>76.92307692307692</v>
      </c>
      <c r="E16" s="206"/>
      <c r="F16" s="219"/>
      <c r="G16" s="222">
        <f>'Por-tema'!E176</f>
        <v>60</v>
      </c>
      <c r="H16" s="219"/>
      <c r="I16" s="222">
        <f>'Por-tema'!F176</f>
        <v>100</v>
      </c>
      <c r="J16" s="219"/>
      <c r="K16" s="222">
        <f>'Por-tema'!G176</f>
        <v>75</v>
      </c>
      <c r="L16" s="179"/>
      <c r="R16" s="102"/>
      <c r="S16" s="103"/>
      <c r="T16" s="103"/>
      <c r="U16" s="103"/>
      <c r="V16" s="104"/>
    </row>
    <row r="17" spans="1:12" ht="15" x14ac:dyDescent="0.25">
      <c r="A17" s="178"/>
      <c r="B17" s="182"/>
      <c r="C17" s="205"/>
      <c r="D17" s="203"/>
      <c r="E17" s="206"/>
      <c r="F17" s="219"/>
      <c r="G17" s="222"/>
      <c r="H17" s="219"/>
      <c r="I17" s="222"/>
      <c r="J17" s="219"/>
      <c r="K17" s="222"/>
      <c r="L17" s="179"/>
    </row>
    <row r="18" spans="1:12" ht="15.75" thickBot="1" x14ac:dyDescent="0.3">
      <c r="A18" s="178"/>
      <c r="B18" s="183" t="s">
        <v>418</v>
      </c>
      <c r="C18" s="205"/>
      <c r="D18" s="204">
        <f>'Por-tema'!C178</f>
        <v>74.509803921568633</v>
      </c>
      <c r="E18" s="206"/>
      <c r="F18" s="219"/>
      <c r="G18" s="223">
        <f>'Por-tema'!E178</f>
        <v>66.666666666666671</v>
      </c>
      <c r="H18" s="219"/>
      <c r="I18" s="223">
        <f>'Por-tema'!F178</f>
        <v>75</v>
      </c>
      <c r="J18" s="219"/>
      <c r="K18" s="223">
        <f>'Por-tema'!G178</f>
        <v>85.714285714285708</v>
      </c>
      <c r="L18" s="179"/>
    </row>
    <row r="19" spans="1:12" ht="15.75" thickTop="1" x14ac:dyDescent="0.25">
      <c r="A19" s="178"/>
      <c r="B19" s="219"/>
      <c r="C19" s="207"/>
      <c r="D19" s="208"/>
      <c r="E19" s="209"/>
      <c r="F19" s="219"/>
      <c r="G19" s="222"/>
      <c r="H19" s="219"/>
      <c r="I19" s="222"/>
      <c r="J19" s="219"/>
      <c r="K19" s="222"/>
      <c r="L19" s="179"/>
    </row>
    <row r="20" spans="1:12" ht="15" x14ac:dyDescent="0.2">
      <c r="A20" s="184"/>
      <c r="B20" s="185"/>
      <c r="C20" s="185"/>
      <c r="D20" s="185"/>
      <c r="E20" s="185"/>
      <c r="F20" s="185"/>
      <c r="G20" s="185"/>
      <c r="H20" s="185"/>
      <c r="I20" s="185"/>
      <c r="J20" s="185"/>
      <c r="K20" s="185"/>
      <c r="L20" s="194"/>
    </row>
  </sheetData>
  <sheetProtection password="D3B5" sheet="1" objects="1" scenarios="1"/>
  <mergeCells count="5">
    <mergeCell ref="S3:U3"/>
    <mergeCell ref="R2:V2"/>
    <mergeCell ref="S4:U4"/>
    <mergeCell ref="B2:K2"/>
    <mergeCell ref="B3:K3"/>
  </mergeCells>
  <phoneticPr fontId="11" type="noConversion"/>
  <printOptions horizontalCentered="1" verticalCentered="1"/>
  <pageMargins left="0.78740157480314965" right="0.78740157480314965" top="0.98425196850393704" bottom="0.98425196850393704"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Instrucciones</vt:lpstr>
      <vt:lpstr>Para-responder</vt:lpstr>
      <vt:lpstr>Por-tema</vt:lpstr>
      <vt:lpstr>Resultados</vt:lpstr>
      <vt:lpstr>'Para-responder'!Área_de_impresión</vt:lpstr>
      <vt:lpstr>noap</vt:lpstr>
      <vt:lpstr>sino</vt:lpstr>
      <vt:lpstr>'Para-responder'!Títulos_a_imprimir</vt:lpstr>
    </vt:vector>
  </TitlesOfParts>
  <Company>Contraloría General de la República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jsuarez</dc:creator>
  <cp:lastModifiedBy>Orlando Retana Umana</cp:lastModifiedBy>
  <cp:revision/>
  <dcterms:created xsi:type="dcterms:W3CDTF">2012-08-27T15:14:59Z</dcterms:created>
  <dcterms:modified xsi:type="dcterms:W3CDTF">2018-02-16T17:02:56Z</dcterms:modified>
</cp:coreProperties>
</file>