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fajardo\OneDrive - Ministerio de Justicia y Paz\Escritorio\Año 2026\Anteproyecto 2026-787 y 789\789\"/>
    </mc:Choice>
  </mc:AlternateContent>
  <xr:revisionPtr revIDLastSave="0" documentId="13_ncr:1_{450F3FB9-C07D-4604-AF64-5047E3BE5872}" xr6:coauthVersionLast="47" xr6:coauthVersionMax="47" xr10:uidLastSave="{00000000-0000-0000-0000-000000000000}"/>
  <bookViews>
    <workbookView xWindow="-15" yWindow="105" windowWidth="12420" windowHeight="15255" xr2:uid="{3CC8E470-03DE-4F47-870A-8ED2B7F3E78F}"/>
  </bookViews>
  <sheets>
    <sheet name="Programa de Adquisiciones SG " sheetId="1" r:id="rId1"/>
    <sheet name="Hoja1" sheetId="2" r:id="rId2"/>
  </sheets>
  <definedNames>
    <definedName name="_xlnm._FilterDatabase" localSheetId="0" hidden="1">'Programa de Adquisiciones SG '!$A$5:$F$80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81" i="1" l="1"/>
  <c r="C44" i="1" l="1"/>
  <c r="C46" i="1"/>
  <c r="C48" i="1"/>
  <c r="C50" i="1"/>
  <c r="C52" i="1"/>
  <c r="C54" i="1"/>
  <c r="C56" i="1"/>
</calcChain>
</file>

<file path=xl/sharedStrings.xml><?xml version="1.0" encoding="utf-8"?>
<sst xmlns="http://schemas.openxmlformats.org/spreadsheetml/2006/main" count="326" uniqueCount="42">
  <si>
    <t>Asunto</t>
  </si>
  <si>
    <t>Lineas</t>
  </si>
  <si>
    <t>Programa o proyecto responsable</t>
  </si>
  <si>
    <t>Código de clasificación SICOP</t>
  </si>
  <si>
    <t>Monto estimado compra (CRC)</t>
  </si>
  <si>
    <t>Fuente de financiamiento (Subpartida/objeto del gasto)</t>
  </si>
  <si>
    <t>Periodo estimado inicial del concurso (MM-YYYY)</t>
  </si>
  <si>
    <t>25172504</t>
  </si>
  <si>
    <t>26111703</t>
  </si>
  <si>
    <t>78181507</t>
  </si>
  <si>
    <t>15121501</t>
  </si>
  <si>
    <t xml:space="preserve">Detalle del programa de adquisiciones Departamento de Servicios Generales </t>
  </si>
  <si>
    <t>789-00</t>
  </si>
  <si>
    <t>789-01</t>
  </si>
  <si>
    <t>789-02</t>
  </si>
  <si>
    <t>789-03</t>
  </si>
  <si>
    <t>789-04</t>
  </si>
  <si>
    <t>789-05</t>
  </si>
  <si>
    <t>789-06</t>
  </si>
  <si>
    <t>10499</t>
  </si>
  <si>
    <t>10601</t>
  </si>
  <si>
    <t>10805</t>
  </si>
  <si>
    <t>10999</t>
  </si>
  <si>
    <t>19905</t>
  </si>
  <si>
    <t>20101</t>
  </si>
  <si>
    <t>20402</t>
  </si>
  <si>
    <t>78181505</t>
  </si>
  <si>
    <t>84131503</t>
  </si>
  <si>
    <t>46181516</t>
  </si>
  <si>
    <t>53101602</t>
  </si>
  <si>
    <t>53102102</t>
  </si>
  <si>
    <t>46181605</t>
  </si>
  <si>
    <t>29904</t>
  </si>
  <si>
    <t>Objeto al gasto</t>
  </si>
  <si>
    <t>001-101</t>
  </si>
  <si>
    <t>789</t>
  </si>
  <si>
    <t>001-102</t>
  </si>
  <si>
    <t>Programa de adquisiciones 2026</t>
  </si>
  <si>
    <t>25101507</t>
  </si>
  <si>
    <t>25101501</t>
  </si>
  <si>
    <t>25101503</t>
  </si>
  <si>
    <t xml:space="preserve"> 26111703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</si>
</sst>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Times New Roman"/>
      <family val="1"/>
    </font>
    <font>
      <sz val="9"/>
      <name val="Tahoma"/>
      <family val="2"/>
    </font>
    <font>
      <sz val="9"/>
      <color theme="1"/>
      <name val="Tahoma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6">
    <xf numFmtId="0" fontId="0" fillId="0" borderId="0" xfId="0"/>
    <xf numFmtId="0" fontId="0" fillId="3" borderId="1" xfId="0" applyFill="1" applyBorder="1"/>
    <xf numFmtId="0" fontId="0" fillId="3" borderId="1" xfId="0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top"/>
    </xf>
    <xf numFmtId="0" fontId="7" fillId="4" borderId="1" xfId="0" applyFont="1" applyFill="1" applyBorder="1" applyAlignment="1">
      <alignment horizontal="center" vertical="center" wrapText="1"/>
    </xf>
    <xf numFmtId="49" fontId="4" fillId="5" borderId="1" xfId="0" applyNumberFormat="1" applyFont="1" applyFill="1" applyBorder="1" applyAlignment="1">
      <alignment horizontal="center" vertical="center" wrapText="1"/>
    </xf>
    <xf numFmtId="2" fontId="4" fillId="6" borderId="1" xfId="1" applyNumberFormat="1" applyFont="1" applyFill="1" applyBorder="1" applyAlignment="1">
      <alignment horizontal="center" vertical="center" wrapText="1"/>
    </xf>
    <xf numFmtId="14" fontId="4" fillId="6" borderId="1" xfId="1" applyNumberFormat="1" applyFont="1" applyFill="1" applyBorder="1" applyAlignment="1">
      <alignment horizontal="center" vertical="center" wrapText="1"/>
    </xf>
    <xf numFmtId="49" fontId="5" fillId="6" borderId="1" xfId="2" applyNumberFormat="1" applyFont="1" applyFill="1" applyBorder="1" applyAlignment="1">
      <alignment horizontal="center" vertical="center" wrapText="1"/>
    </xf>
    <xf numFmtId="49" fontId="4" fillId="6" borderId="1" xfId="1" applyNumberFormat="1" applyFont="1" applyFill="1" applyBorder="1" applyAlignment="1">
      <alignment horizontal="center" vertical="center" wrapText="1"/>
    </xf>
    <xf numFmtId="49" fontId="4" fillId="6" borderId="1" xfId="2" applyNumberFormat="1" applyFont="1" applyFill="1" applyBorder="1" applyAlignment="1">
      <alignment horizontal="center" vertical="center" wrapText="1"/>
    </xf>
    <xf numFmtId="1" fontId="4" fillId="6" borderId="1" xfId="1" applyNumberFormat="1" applyFont="1" applyFill="1" applyBorder="1" applyAlignment="1">
      <alignment horizontal="center" vertical="center" wrapText="1"/>
    </xf>
    <xf numFmtId="0" fontId="4" fillId="6" borderId="1" xfId="2" applyFont="1" applyFill="1" applyBorder="1" applyAlignment="1">
      <alignment horizontal="center" vertical="center"/>
    </xf>
    <xf numFmtId="49" fontId="4" fillId="6" borderId="1" xfId="0" applyNumberFormat="1" applyFont="1" applyFill="1" applyBorder="1" applyAlignment="1">
      <alignment horizontal="center" vertical="center" wrapText="1"/>
    </xf>
    <xf numFmtId="44" fontId="0" fillId="0" borderId="0" xfId="4" applyFont="1" applyAlignment="1">
      <alignment horizontal="center"/>
    </xf>
    <xf numFmtId="44" fontId="4" fillId="5" borderId="1" xfId="4" applyFont="1" applyFill="1" applyBorder="1" applyAlignment="1">
      <alignment horizontal="center" vertical="center" wrapText="1"/>
    </xf>
    <xf numFmtId="44" fontId="4" fillId="5" borderId="2" xfId="4" applyFont="1" applyFill="1" applyBorder="1" applyAlignment="1">
      <alignment horizontal="center" vertical="center" wrapText="1"/>
    </xf>
    <xf numFmtId="44" fontId="5" fillId="5" borderId="1" xfId="4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2" fontId="5" fillId="6" borderId="1" xfId="1" applyNumberFormat="1" applyFont="1" applyFill="1" applyBorder="1" applyAlignment="1">
      <alignment horizontal="center" vertical="center" wrapText="1"/>
    </xf>
    <xf numFmtId="14" fontId="5" fillId="6" borderId="1" xfId="1" applyNumberFormat="1" applyFont="1" applyFill="1" applyBorder="1" applyAlignment="1">
      <alignment horizontal="center" vertical="center" wrapText="1"/>
    </xf>
    <xf numFmtId="44" fontId="0" fillId="0" borderId="0" xfId="4" applyFont="1"/>
    <xf numFmtId="44" fontId="0" fillId="0" borderId="0" xfId="0" applyNumberFormat="1"/>
    <xf numFmtId="49" fontId="0" fillId="0" borderId="0" xfId="0" applyNumberFormat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left"/>
    </xf>
  </cellXfs>
  <cellStyles count="5">
    <cellStyle name="Millares" xfId="1" builtinId="3"/>
    <cellStyle name="Millares 2" xfId="3" xr:uid="{FFB26E30-C2D3-49DC-8562-46620C2EA1B2}"/>
    <cellStyle name="Moneda" xfId="4" builtinId="4"/>
    <cellStyle name="Normal" xfId="0" builtinId="0"/>
    <cellStyle name="Normal 2" xfId="2" xr:uid="{32948114-C227-46BB-B9BC-17BF114C3014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2919C-B18C-4015-AEC1-7D8AAE900185}">
  <sheetPr>
    <tabColor theme="9" tint="0.39997558519241921"/>
  </sheetPr>
  <dimension ref="A1:K1048493"/>
  <sheetViews>
    <sheetView showGridLines="0" tabSelected="1" zoomScaleNormal="100" workbookViewId="0">
      <selection activeCell="C82" sqref="C82"/>
    </sheetView>
  </sheetViews>
  <sheetFormatPr baseColWidth="10" defaultRowHeight="15" x14ac:dyDescent="0.25"/>
  <cols>
    <col min="1" max="1" width="15.7109375" customWidth="1"/>
    <col min="2" max="2" width="13.42578125" customWidth="1"/>
    <col min="3" max="3" width="17.5703125" bestFit="1" customWidth="1"/>
    <col min="4" max="4" width="16.140625" customWidth="1"/>
    <col min="5" max="5" width="18.42578125" customWidth="1"/>
    <col min="6" max="6" width="24.42578125" customWidth="1"/>
    <col min="7" max="7" width="15" bestFit="1" customWidth="1"/>
    <col min="8" max="11" width="16.140625" bestFit="1" customWidth="1"/>
    <col min="14" max="14" width="16.140625" bestFit="1" customWidth="1"/>
  </cols>
  <sheetData>
    <row r="1" spans="1:11" x14ac:dyDescent="0.25">
      <c r="A1" s="24" t="s">
        <v>37</v>
      </c>
      <c r="B1" s="24"/>
      <c r="C1" s="24"/>
      <c r="D1" s="24"/>
      <c r="E1" s="24"/>
      <c r="F1" s="24"/>
    </row>
    <row r="2" spans="1:11" x14ac:dyDescent="0.25">
      <c r="A2" s="1" t="s">
        <v>0</v>
      </c>
      <c r="B2" s="25" t="s">
        <v>11</v>
      </c>
      <c r="C2" s="25"/>
      <c r="D2" s="25"/>
      <c r="E2" s="25"/>
      <c r="F2" s="25"/>
    </row>
    <row r="3" spans="1:11" x14ac:dyDescent="0.25">
      <c r="K3" s="14"/>
    </row>
    <row r="4" spans="1:11" x14ac:dyDescent="0.25">
      <c r="A4" s="24" t="s">
        <v>1</v>
      </c>
      <c r="B4" s="24"/>
      <c r="C4" s="24"/>
      <c r="D4" s="24"/>
      <c r="E4" s="24"/>
      <c r="F4" s="24"/>
    </row>
    <row r="5" spans="1:11" ht="60" x14ac:dyDescent="0.25">
      <c r="A5" s="2" t="s">
        <v>2</v>
      </c>
      <c r="B5" s="2" t="s">
        <v>3</v>
      </c>
      <c r="C5" s="2" t="s">
        <v>4</v>
      </c>
      <c r="D5" s="2" t="s">
        <v>5</v>
      </c>
      <c r="E5" s="4" t="s">
        <v>33</v>
      </c>
      <c r="F5" s="2" t="s">
        <v>6</v>
      </c>
    </row>
    <row r="6" spans="1:11" x14ac:dyDescent="0.25">
      <c r="A6" s="5" t="s">
        <v>12</v>
      </c>
      <c r="B6" s="5" t="s">
        <v>26</v>
      </c>
      <c r="C6" s="15">
        <v>1476000</v>
      </c>
      <c r="D6" s="6" t="s">
        <v>34</v>
      </c>
      <c r="E6" s="6" t="s">
        <v>19</v>
      </c>
      <c r="F6" s="7">
        <v>46023</v>
      </c>
    </row>
    <row r="7" spans="1:11" x14ac:dyDescent="0.25">
      <c r="A7" s="5" t="s">
        <v>13</v>
      </c>
      <c r="B7" s="5" t="s">
        <v>26</v>
      </c>
      <c r="C7" s="15">
        <v>3132000</v>
      </c>
      <c r="D7" s="6" t="s">
        <v>34</v>
      </c>
      <c r="E7" s="6" t="s">
        <v>19</v>
      </c>
      <c r="F7" s="7">
        <v>46023</v>
      </c>
    </row>
    <row r="8" spans="1:11" ht="16.5" customHeight="1" x14ac:dyDescent="0.25">
      <c r="A8" s="8" t="s">
        <v>14</v>
      </c>
      <c r="B8" s="5" t="s">
        <v>26</v>
      </c>
      <c r="C8" s="15">
        <v>198000</v>
      </c>
      <c r="D8" s="6" t="s">
        <v>34</v>
      </c>
      <c r="E8" s="6" t="s">
        <v>19</v>
      </c>
      <c r="F8" s="7">
        <v>46023</v>
      </c>
    </row>
    <row r="9" spans="1:11" x14ac:dyDescent="0.25">
      <c r="A9" s="5" t="s">
        <v>15</v>
      </c>
      <c r="B9" s="5" t="s">
        <v>26</v>
      </c>
      <c r="C9" s="15">
        <v>270000</v>
      </c>
      <c r="D9" s="6" t="s">
        <v>34</v>
      </c>
      <c r="E9" s="6" t="s">
        <v>19</v>
      </c>
      <c r="F9" s="7">
        <v>46023</v>
      </c>
    </row>
    <row r="10" spans="1:11" x14ac:dyDescent="0.25">
      <c r="A10" s="8" t="s">
        <v>16</v>
      </c>
      <c r="B10" s="5" t="s">
        <v>26</v>
      </c>
      <c r="C10" s="15">
        <v>306000</v>
      </c>
      <c r="D10" s="6" t="s">
        <v>34</v>
      </c>
      <c r="E10" s="6" t="s">
        <v>19</v>
      </c>
      <c r="F10" s="7">
        <v>46023</v>
      </c>
    </row>
    <row r="11" spans="1:11" x14ac:dyDescent="0.25">
      <c r="A11" s="5" t="s">
        <v>17</v>
      </c>
      <c r="B11" s="5" t="s">
        <v>26</v>
      </c>
      <c r="C11" s="15">
        <v>54000</v>
      </c>
      <c r="D11" s="6" t="s">
        <v>34</v>
      </c>
      <c r="E11" s="6" t="s">
        <v>19</v>
      </c>
      <c r="F11" s="7">
        <v>46023</v>
      </c>
    </row>
    <row r="12" spans="1:11" x14ac:dyDescent="0.25">
      <c r="A12" s="8" t="s">
        <v>18</v>
      </c>
      <c r="B12" s="5" t="s">
        <v>26</v>
      </c>
      <c r="C12" s="15">
        <v>54000</v>
      </c>
      <c r="D12" s="6" t="s">
        <v>34</v>
      </c>
      <c r="E12" s="6" t="s">
        <v>19</v>
      </c>
      <c r="F12" s="7">
        <v>46023</v>
      </c>
    </row>
    <row r="13" spans="1:11" x14ac:dyDescent="0.25">
      <c r="A13" s="18" t="s">
        <v>12</v>
      </c>
      <c r="B13" s="18" t="s">
        <v>27</v>
      </c>
      <c r="C13" s="17">
        <v>46781542</v>
      </c>
      <c r="D13" s="19" t="s">
        <v>34</v>
      </c>
      <c r="E13" s="19" t="s">
        <v>20</v>
      </c>
      <c r="F13" s="20">
        <v>46023</v>
      </c>
    </row>
    <row r="14" spans="1:11" x14ac:dyDescent="0.25">
      <c r="A14" s="5" t="s">
        <v>13</v>
      </c>
      <c r="B14" s="5" t="s">
        <v>27</v>
      </c>
      <c r="C14" s="15">
        <v>132126247</v>
      </c>
      <c r="D14" s="6" t="s">
        <v>34</v>
      </c>
      <c r="E14" s="6" t="s">
        <v>20</v>
      </c>
      <c r="F14" s="7">
        <v>46023</v>
      </c>
    </row>
    <row r="15" spans="1:11" x14ac:dyDescent="0.25">
      <c r="A15" s="8" t="s">
        <v>14</v>
      </c>
      <c r="B15" s="5" t="s">
        <v>27</v>
      </c>
      <c r="C15" s="15">
        <v>6954013</v>
      </c>
      <c r="D15" s="6" t="s">
        <v>34</v>
      </c>
      <c r="E15" s="6" t="s">
        <v>20</v>
      </c>
      <c r="F15" s="7">
        <v>46023</v>
      </c>
    </row>
    <row r="16" spans="1:11" x14ac:dyDescent="0.25">
      <c r="A16" s="5" t="s">
        <v>15</v>
      </c>
      <c r="B16" s="5" t="s">
        <v>27</v>
      </c>
      <c r="C16" s="15">
        <v>9482745</v>
      </c>
      <c r="D16" s="6" t="s">
        <v>34</v>
      </c>
      <c r="E16" s="6" t="s">
        <v>20</v>
      </c>
      <c r="F16" s="7">
        <v>46023</v>
      </c>
    </row>
    <row r="17" spans="1:10" x14ac:dyDescent="0.25">
      <c r="A17" s="8" t="s">
        <v>16</v>
      </c>
      <c r="B17" s="5" t="s">
        <v>27</v>
      </c>
      <c r="C17" s="15">
        <v>10747111</v>
      </c>
      <c r="D17" s="6" t="s">
        <v>34</v>
      </c>
      <c r="E17" s="6" t="s">
        <v>20</v>
      </c>
      <c r="F17" s="7">
        <v>46023</v>
      </c>
    </row>
    <row r="18" spans="1:10" x14ac:dyDescent="0.25">
      <c r="A18" s="5" t="s">
        <v>17</v>
      </c>
      <c r="B18" s="5" t="s">
        <v>27</v>
      </c>
      <c r="C18" s="15">
        <v>1896549</v>
      </c>
      <c r="D18" s="6" t="s">
        <v>34</v>
      </c>
      <c r="E18" s="6" t="s">
        <v>20</v>
      </c>
      <c r="F18" s="7">
        <v>46023</v>
      </c>
    </row>
    <row r="19" spans="1:10" x14ac:dyDescent="0.25">
      <c r="A19" s="8" t="s">
        <v>18</v>
      </c>
      <c r="B19" s="5" t="s">
        <v>27</v>
      </c>
      <c r="C19" s="15">
        <v>1896549</v>
      </c>
      <c r="D19" s="6" t="s">
        <v>34</v>
      </c>
      <c r="E19" s="6" t="s">
        <v>20</v>
      </c>
      <c r="F19" s="7">
        <v>46023</v>
      </c>
    </row>
    <row r="20" spans="1:10" x14ac:dyDescent="0.25">
      <c r="A20" s="5" t="s">
        <v>12</v>
      </c>
      <c r="B20" s="9" t="s">
        <v>9</v>
      </c>
      <c r="C20" s="15">
        <v>2852346</v>
      </c>
      <c r="D20" s="6" t="s">
        <v>34</v>
      </c>
      <c r="E20" s="6" t="s">
        <v>21</v>
      </c>
      <c r="F20" s="7">
        <v>46023</v>
      </c>
    </row>
    <row r="21" spans="1:10" x14ac:dyDescent="0.25">
      <c r="A21" s="5" t="s">
        <v>12</v>
      </c>
      <c r="B21" s="9" t="s">
        <v>9</v>
      </c>
      <c r="C21" s="15">
        <v>27147654</v>
      </c>
      <c r="D21" s="6" t="s">
        <v>34</v>
      </c>
      <c r="E21" s="6" t="s">
        <v>21</v>
      </c>
      <c r="F21" s="7">
        <v>46023</v>
      </c>
    </row>
    <row r="22" spans="1:10" x14ac:dyDescent="0.25">
      <c r="A22" s="5" t="s">
        <v>13</v>
      </c>
      <c r="B22" s="10" t="s">
        <v>9</v>
      </c>
      <c r="C22" s="15">
        <v>80832515</v>
      </c>
      <c r="D22" s="6" t="s">
        <v>34</v>
      </c>
      <c r="E22" s="6" t="s">
        <v>21</v>
      </c>
      <c r="F22" s="7">
        <v>46023</v>
      </c>
      <c r="I22" s="21"/>
      <c r="J22" s="22"/>
    </row>
    <row r="23" spans="1:10" x14ac:dyDescent="0.25">
      <c r="A23" s="5" t="s">
        <v>13</v>
      </c>
      <c r="B23" s="9" t="s">
        <v>9</v>
      </c>
      <c r="C23" s="15">
        <v>16200000</v>
      </c>
      <c r="D23" s="6" t="s">
        <v>34</v>
      </c>
      <c r="E23" s="6" t="s">
        <v>21</v>
      </c>
      <c r="F23" s="7">
        <v>46023</v>
      </c>
      <c r="I23" s="21"/>
      <c r="J23" s="22"/>
    </row>
    <row r="24" spans="1:10" x14ac:dyDescent="0.25">
      <c r="A24" s="5" t="s">
        <v>14</v>
      </c>
      <c r="B24" s="9">
        <v>78181507</v>
      </c>
      <c r="C24" s="15">
        <v>3740000</v>
      </c>
      <c r="D24" s="6" t="s">
        <v>34</v>
      </c>
      <c r="E24" s="6" t="s">
        <v>21</v>
      </c>
      <c r="F24" s="7">
        <v>46023</v>
      </c>
      <c r="I24" s="21"/>
    </row>
    <row r="25" spans="1:10" x14ac:dyDescent="0.25">
      <c r="A25" s="5" t="s">
        <v>15</v>
      </c>
      <c r="B25" s="9">
        <v>78181507</v>
      </c>
      <c r="C25" s="15">
        <v>5100000</v>
      </c>
      <c r="D25" s="6" t="s">
        <v>34</v>
      </c>
      <c r="E25" s="6" t="s">
        <v>21</v>
      </c>
      <c r="F25" s="7">
        <v>46023</v>
      </c>
      <c r="I25" s="21"/>
    </row>
    <row r="26" spans="1:10" x14ac:dyDescent="0.25">
      <c r="A26" s="8" t="s">
        <v>16</v>
      </c>
      <c r="B26" s="9">
        <v>78181507</v>
      </c>
      <c r="C26" s="15">
        <v>5780000</v>
      </c>
      <c r="D26" s="6" t="s">
        <v>34</v>
      </c>
      <c r="E26" s="11">
        <v>10805</v>
      </c>
      <c r="F26" s="7">
        <v>46023</v>
      </c>
      <c r="I26" s="21"/>
    </row>
    <row r="27" spans="1:10" x14ac:dyDescent="0.25">
      <c r="A27" s="5" t="s">
        <v>17</v>
      </c>
      <c r="B27" s="9">
        <v>78181507</v>
      </c>
      <c r="C27" s="15">
        <v>1020000</v>
      </c>
      <c r="D27" s="6" t="s">
        <v>34</v>
      </c>
      <c r="E27" s="11">
        <v>10805</v>
      </c>
      <c r="F27" s="7">
        <v>46023</v>
      </c>
    </row>
    <row r="28" spans="1:10" x14ac:dyDescent="0.25">
      <c r="A28" s="8" t="s">
        <v>18</v>
      </c>
      <c r="B28" s="9">
        <v>78181507</v>
      </c>
      <c r="C28" s="15">
        <v>1020000</v>
      </c>
      <c r="D28" s="6" t="s">
        <v>34</v>
      </c>
      <c r="E28" s="11">
        <v>10805</v>
      </c>
      <c r="F28" s="7">
        <v>46023</v>
      </c>
    </row>
    <row r="29" spans="1:10" x14ac:dyDescent="0.25">
      <c r="A29" s="5" t="s">
        <v>12</v>
      </c>
      <c r="B29" s="12">
        <v>93151699</v>
      </c>
      <c r="C29" s="15">
        <v>5330000</v>
      </c>
      <c r="D29" s="6" t="s">
        <v>34</v>
      </c>
      <c r="E29" s="11" t="s">
        <v>22</v>
      </c>
      <c r="F29" s="7">
        <v>46023</v>
      </c>
    </row>
    <row r="30" spans="1:10" x14ac:dyDescent="0.25">
      <c r="A30" s="5" t="s">
        <v>13</v>
      </c>
      <c r="B30" s="12">
        <v>93151699</v>
      </c>
      <c r="C30" s="15">
        <v>16185000</v>
      </c>
      <c r="D30" s="6" t="s">
        <v>34</v>
      </c>
      <c r="E30" s="11" t="s">
        <v>22</v>
      </c>
      <c r="F30" s="7">
        <v>46023</v>
      </c>
    </row>
    <row r="31" spans="1:10" x14ac:dyDescent="0.25">
      <c r="A31" s="8" t="s">
        <v>14</v>
      </c>
      <c r="B31" s="12">
        <v>93151699</v>
      </c>
      <c r="C31" s="15">
        <v>715000</v>
      </c>
      <c r="D31" s="6" t="s">
        <v>34</v>
      </c>
      <c r="E31" s="11" t="s">
        <v>22</v>
      </c>
      <c r="F31" s="7">
        <v>46023</v>
      </c>
    </row>
    <row r="32" spans="1:10" x14ac:dyDescent="0.25">
      <c r="A32" s="5" t="s">
        <v>15</v>
      </c>
      <c r="B32" s="12">
        <v>93151699</v>
      </c>
      <c r="C32" s="15">
        <v>975000</v>
      </c>
      <c r="D32" s="6" t="s">
        <v>34</v>
      </c>
      <c r="E32" s="11" t="s">
        <v>22</v>
      </c>
      <c r="F32" s="7">
        <v>46023</v>
      </c>
    </row>
    <row r="33" spans="1:10" x14ac:dyDescent="0.25">
      <c r="A33" s="8" t="s">
        <v>16</v>
      </c>
      <c r="B33" s="12">
        <v>93151699</v>
      </c>
      <c r="C33" s="15">
        <v>1105000</v>
      </c>
      <c r="D33" s="6" t="s">
        <v>34</v>
      </c>
      <c r="E33" s="11" t="s">
        <v>22</v>
      </c>
      <c r="F33" s="7">
        <v>46023</v>
      </c>
    </row>
    <row r="34" spans="1:10" x14ac:dyDescent="0.25">
      <c r="A34" s="5" t="s">
        <v>17</v>
      </c>
      <c r="B34" s="12">
        <v>93151699</v>
      </c>
      <c r="C34" s="15">
        <v>195000</v>
      </c>
      <c r="D34" s="6" t="s">
        <v>34</v>
      </c>
      <c r="E34" s="11" t="s">
        <v>22</v>
      </c>
      <c r="F34" s="7">
        <v>46023</v>
      </c>
    </row>
    <row r="35" spans="1:10" x14ac:dyDescent="0.25">
      <c r="A35" s="8" t="s">
        <v>18</v>
      </c>
      <c r="B35" s="12">
        <v>93151699</v>
      </c>
      <c r="C35" s="15">
        <v>195000</v>
      </c>
      <c r="D35" s="6" t="s">
        <v>34</v>
      </c>
      <c r="E35" s="11" t="s">
        <v>22</v>
      </c>
      <c r="F35" s="7">
        <v>46023</v>
      </c>
    </row>
    <row r="36" spans="1:10" x14ac:dyDescent="0.25">
      <c r="A36" s="5" t="s">
        <v>12</v>
      </c>
      <c r="B36" s="5" t="s">
        <v>27</v>
      </c>
      <c r="C36" s="15">
        <v>13000000</v>
      </c>
      <c r="D36" s="6" t="s">
        <v>34</v>
      </c>
      <c r="E36" s="11" t="s">
        <v>23</v>
      </c>
      <c r="F36" s="7">
        <v>46082</v>
      </c>
    </row>
    <row r="37" spans="1:10" x14ac:dyDescent="0.25">
      <c r="A37" s="5" t="s">
        <v>13</v>
      </c>
      <c r="B37" s="5" t="s">
        <v>27</v>
      </c>
      <c r="C37" s="15">
        <v>32000000</v>
      </c>
      <c r="D37" s="6" t="s">
        <v>34</v>
      </c>
      <c r="E37" s="11" t="s">
        <v>23</v>
      </c>
      <c r="F37" s="7">
        <v>46082</v>
      </c>
    </row>
    <row r="38" spans="1:10" x14ac:dyDescent="0.25">
      <c r="A38" s="8" t="s">
        <v>14</v>
      </c>
      <c r="B38" s="5" t="s">
        <v>27</v>
      </c>
      <c r="C38" s="15">
        <v>2200000</v>
      </c>
      <c r="D38" s="6" t="s">
        <v>34</v>
      </c>
      <c r="E38" s="11" t="s">
        <v>23</v>
      </c>
      <c r="F38" s="7">
        <v>46082</v>
      </c>
    </row>
    <row r="39" spans="1:10" x14ac:dyDescent="0.25">
      <c r="A39" s="5" t="s">
        <v>15</v>
      </c>
      <c r="B39" s="5" t="s">
        <v>27</v>
      </c>
      <c r="C39" s="15">
        <v>3000000</v>
      </c>
      <c r="D39" s="6" t="s">
        <v>34</v>
      </c>
      <c r="E39" s="11" t="s">
        <v>23</v>
      </c>
      <c r="F39" s="7">
        <v>46082</v>
      </c>
    </row>
    <row r="40" spans="1:10" x14ac:dyDescent="0.25">
      <c r="A40" s="8" t="s">
        <v>16</v>
      </c>
      <c r="B40" s="5" t="s">
        <v>27</v>
      </c>
      <c r="C40" s="15">
        <v>3400000</v>
      </c>
      <c r="D40" s="6" t="s">
        <v>34</v>
      </c>
      <c r="E40" s="11" t="s">
        <v>23</v>
      </c>
      <c r="F40" s="7">
        <v>46082</v>
      </c>
    </row>
    <row r="41" spans="1:10" x14ac:dyDescent="0.25">
      <c r="A41" s="5" t="s">
        <v>17</v>
      </c>
      <c r="B41" s="5" t="s">
        <v>27</v>
      </c>
      <c r="C41" s="15">
        <v>600000</v>
      </c>
      <c r="D41" s="6" t="s">
        <v>34</v>
      </c>
      <c r="E41" s="11" t="s">
        <v>23</v>
      </c>
      <c r="F41" s="7">
        <v>46082</v>
      </c>
    </row>
    <row r="42" spans="1:10" x14ac:dyDescent="0.25">
      <c r="A42" s="8" t="s">
        <v>18</v>
      </c>
      <c r="B42" s="5" t="s">
        <v>27</v>
      </c>
      <c r="C42" s="15">
        <v>600000</v>
      </c>
      <c r="D42" s="6" t="s">
        <v>34</v>
      </c>
      <c r="E42" s="11" t="s">
        <v>23</v>
      </c>
      <c r="F42" s="7">
        <v>46082</v>
      </c>
    </row>
    <row r="43" spans="1:10" x14ac:dyDescent="0.25">
      <c r="A43" s="13" t="s">
        <v>12</v>
      </c>
      <c r="B43" s="8" t="s">
        <v>10</v>
      </c>
      <c r="C43" s="15">
        <v>140425000</v>
      </c>
      <c r="D43" s="6" t="s">
        <v>34</v>
      </c>
      <c r="E43" s="11" t="s">
        <v>24</v>
      </c>
      <c r="F43" s="7">
        <v>46082</v>
      </c>
      <c r="I43" s="21"/>
      <c r="J43" s="22"/>
    </row>
    <row r="44" spans="1:10" x14ac:dyDescent="0.25">
      <c r="A44" s="13" t="s">
        <v>12</v>
      </c>
      <c r="B44" s="9" t="s">
        <v>10</v>
      </c>
      <c r="C44" s="15">
        <f>166250+1500000+247500+213250</f>
        <v>2127000</v>
      </c>
      <c r="D44" s="6" t="s">
        <v>34</v>
      </c>
      <c r="E44" s="11" t="s">
        <v>24</v>
      </c>
      <c r="F44" s="7">
        <v>46082</v>
      </c>
      <c r="I44" s="21"/>
      <c r="J44" s="22"/>
    </row>
    <row r="45" spans="1:10" x14ac:dyDescent="0.25">
      <c r="A45" s="13" t="s">
        <v>13</v>
      </c>
      <c r="B45" s="8" t="s">
        <v>10</v>
      </c>
      <c r="C45" s="15">
        <v>297975000</v>
      </c>
      <c r="D45" s="6" t="s">
        <v>34</v>
      </c>
      <c r="E45" s="11" t="s">
        <v>24</v>
      </c>
      <c r="F45" s="7">
        <v>46082</v>
      </c>
      <c r="I45" s="21"/>
      <c r="J45" s="22"/>
    </row>
    <row r="46" spans="1:10" x14ac:dyDescent="0.25">
      <c r="A46" s="13" t="s">
        <v>13</v>
      </c>
      <c r="B46" s="9" t="s">
        <v>10</v>
      </c>
      <c r="C46" s="15">
        <f>99750+3000000+165000+213250</f>
        <v>3478000</v>
      </c>
      <c r="D46" s="6" t="s">
        <v>34</v>
      </c>
      <c r="E46" s="11" t="s">
        <v>24</v>
      </c>
      <c r="F46" s="7">
        <v>46082</v>
      </c>
      <c r="I46" s="21"/>
      <c r="J46" s="22"/>
    </row>
    <row r="47" spans="1:10" x14ac:dyDescent="0.25">
      <c r="A47" s="8" t="s">
        <v>14</v>
      </c>
      <c r="B47" s="8" t="s">
        <v>10</v>
      </c>
      <c r="C47" s="15">
        <v>18837500</v>
      </c>
      <c r="D47" s="6" t="s">
        <v>34</v>
      </c>
      <c r="E47" s="11" t="s">
        <v>24</v>
      </c>
      <c r="F47" s="7">
        <v>46082</v>
      </c>
      <c r="I47" s="21"/>
      <c r="J47" s="22"/>
    </row>
    <row r="48" spans="1:10" x14ac:dyDescent="0.25">
      <c r="A48" s="8" t="s">
        <v>14</v>
      </c>
      <c r="B48" s="9" t="s">
        <v>10</v>
      </c>
      <c r="C48" s="15">
        <f>83125+300000+49500+46915</f>
        <v>479540</v>
      </c>
      <c r="D48" s="6" t="s">
        <v>34</v>
      </c>
      <c r="E48" s="11" t="s">
        <v>24</v>
      </c>
      <c r="F48" s="7">
        <v>46082</v>
      </c>
      <c r="I48" s="21"/>
      <c r="J48" s="22"/>
    </row>
    <row r="49" spans="1:11" x14ac:dyDescent="0.25">
      <c r="A49" s="13" t="s">
        <v>15</v>
      </c>
      <c r="B49" s="8" t="s">
        <v>10</v>
      </c>
      <c r="C49" s="15">
        <v>25687500</v>
      </c>
      <c r="D49" s="6" t="s">
        <v>34</v>
      </c>
      <c r="E49" s="11" t="s">
        <v>24</v>
      </c>
      <c r="F49" s="7">
        <v>46082</v>
      </c>
      <c r="I49" s="21"/>
      <c r="J49" s="22"/>
    </row>
    <row r="50" spans="1:11" x14ac:dyDescent="0.25">
      <c r="A50" s="13" t="s">
        <v>15</v>
      </c>
      <c r="B50" s="9" t="s">
        <v>10</v>
      </c>
      <c r="C50" s="15">
        <f>99750+150000+49500+59710</f>
        <v>358960</v>
      </c>
      <c r="D50" s="6" t="s">
        <v>34</v>
      </c>
      <c r="E50" s="11" t="s">
        <v>24</v>
      </c>
      <c r="F50" s="7">
        <v>46082</v>
      </c>
    </row>
    <row r="51" spans="1:11" x14ac:dyDescent="0.25">
      <c r="A51" s="8" t="s">
        <v>16</v>
      </c>
      <c r="B51" s="8" t="s">
        <v>10</v>
      </c>
      <c r="C51" s="15">
        <v>29112500</v>
      </c>
      <c r="D51" s="6" t="s">
        <v>34</v>
      </c>
      <c r="E51" s="11" t="s">
        <v>24</v>
      </c>
      <c r="F51" s="7">
        <v>46082</v>
      </c>
    </row>
    <row r="52" spans="1:11" x14ac:dyDescent="0.25">
      <c r="A52" s="8" t="s">
        <v>16</v>
      </c>
      <c r="B52" s="9" t="s">
        <v>10</v>
      </c>
      <c r="C52" s="15">
        <f>16625+45000+41250+21325</f>
        <v>124200</v>
      </c>
      <c r="D52" s="6" t="s">
        <v>34</v>
      </c>
      <c r="E52" s="11" t="s">
        <v>24</v>
      </c>
      <c r="F52" s="7">
        <v>46082</v>
      </c>
    </row>
    <row r="53" spans="1:11" ht="12.75" customHeight="1" x14ac:dyDescent="0.25">
      <c r="A53" s="13" t="s">
        <v>17</v>
      </c>
      <c r="B53" s="8" t="s">
        <v>10</v>
      </c>
      <c r="C53" s="15">
        <v>5137500</v>
      </c>
      <c r="D53" s="6" t="s">
        <v>34</v>
      </c>
      <c r="E53" s="11" t="s">
        <v>24</v>
      </c>
      <c r="F53" s="7">
        <v>46082</v>
      </c>
    </row>
    <row r="54" spans="1:11" x14ac:dyDescent="0.25">
      <c r="A54" s="13" t="s">
        <v>17</v>
      </c>
      <c r="B54" s="9" t="s">
        <v>10</v>
      </c>
      <c r="C54" s="15">
        <f>16625+30000+41250+21325</f>
        <v>109200</v>
      </c>
      <c r="D54" s="6" t="s">
        <v>34</v>
      </c>
      <c r="E54" s="11" t="s">
        <v>24</v>
      </c>
      <c r="F54" s="7">
        <v>46082</v>
      </c>
    </row>
    <row r="55" spans="1:11" x14ac:dyDescent="0.25">
      <c r="A55" s="8" t="s">
        <v>18</v>
      </c>
      <c r="B55" s="8" t="s">
        <v>10</v>
      </c>
      <c r="C55" s="15">
        <v>5137500</v>
      </c>
      <c r="D55" s="6" t="s">
        <v>34</v>
      </c>
      <c r="E55" s="11" t="s">
        <v>24</v>
      </c>
      <c r="F55" s="7">
        <v>46082</v>
      </c>
    </row>
    <row r="56" spans="1:11" x14ac:dyDescent="0.25">
      <c r="A56" s="8" t="s">
        <v>18</v>
      </c>
      <c r="B56" s="9" t="s">
        <v>10</v>
      </c>
      <c r="C56" s="15">
        <f>13300+30000+33000+17060</f>
        <v>93360</v>
      </c>
      <c r="D56" s="6" t="s">
        <v>34</v>
      </c>
      <c r="E56" s="11" t="s">
        <v>24</v>
      </c>
      <c r="F56" s="7">
        <v>46082</v>
      </c>
    </row>
    <row r="57" spans="1:11" x14ac:dyDescent="0.25">
      <c r="A57" s="5" t="s">
        <v>12</v>
      </c>
      <c r="B57" s="8" t="s">
        <v>8</v>
      </c>
      <c r="C57" s="15">
        <v>30944582</v>
      </c>
      <c r="D57" s="6" t="s">
        <v>34</v>
      </c>
      <c r="E57" s="11">
        <v>20402</v>
      </c>
      <c r="F57" s="7">
        <v>46082</v>
      </c>
    </row>
    <row r="58" spans="1:11" x14ac:dyDescent="0.25">
      <c r="A58" s="5" t="s">
        <v>12</v>
      </c>
      <c r="B58" s="8" t="s">
        <v>7</v>
      </c>
      <c r="C58" s="15">
        <v>1651700</v>
      </c>
      <c r="D58" s="6" t="s">
        <v>34</v>
      </c>
      <c r="E58" s="11">
        <v>20402</v>
      </c>
      <c r="F58" s="7">
        <v>46082</v>
      </c>
      <c r="H58" s="21"/>
      <c r="I58" s="23"/>
      <c r="K58" s="21"/>
    </row>
    <row r="59" spans="1:11" x14ac:dyDescent="0.25">
      <c r="A59" s="5" t="s">
        <v>13</v>
      </c>
      <c r="B59" s="8" t="s">
        <v>8</v>
      </c>
      <c r="C59" s="15">
        <v>21266642</v>
      </c>
      <c r="D59" s="6" t="s">
        <v>34</v>
      </c>
      <c r="E59" s="11">
        <v>20402</v>
      </c>
      <c r="F59" s="7">
        <v>46082</v>
      </c>
      <c r="H59" s="22"/>
      <c r="K59" s="21"/>
    </row>
    <row r="60" spans="1:11" x14ac:dyDescent="0.25">
      <c r="A60" s="5" t="s">
        <v>13</v>
      </c>
      <c r="B60" s="8" t="s">
        <v>7</v>
      </c>
      <c r="C60" s="15">
        <v>15000000</v>
      </c>
      <c r="D60" s="6" t="s">
        <v>34</v>
      </c>
      <c r="E60" s="11">
        <v>20402</v>
      </c>
      <c r="F60" s="7">
        <v>46082</v>
      </c>
      <c r="H60" s="21"/>
      <c r="I60" s="23"/>
      <c r="K60" s="21"/>
    </row>
    <row r="61" spans="1:11" x14ac:dyDescent="0.25">
      <c r="A61" s="5" t="s">
        <v>13</v>
      </c>
      <c r="B61" s="8" t="s">
        <v>38</v>
      </c>
      <c r="C61" s="15">
        <v>26069843</v>
      </c>
      <c r="D61" s="6" t="s">
        <v>34</v>
      </c>
      <c r="E61" s="11">
        <v>20402</v>
      </c>
      <c r="F61" s="7">
        <v>46082</v>
      </c>
      <c r="H61" s="21"/>
      <c r="I61" s="23"/>
      <c r="K61" s="21"/>
    </row>
    <row r="62" spans="1:11" x14ac:dyDescent="0.25">
      <c r="A62" s="5" t="s">
        <v>13</v>
      </c>
      <c r="B62" s="8" t="s">
        <v>39</v>
      </c>
      <c r="C62" s="15">
        <v>12500000</v>
      </c>
      <c r="D62" s="6" t="s">
        <v>34</v>
      </c>
      <c r="E62" s="11">
        <v>20402</v>
      </c>
      <c r="F62" s="7">
        <v>46082</v>
      </c>
      <c r="H62" s="21"/>
      <c r="I62" s="23"/>
      <c r="K62" s="21"/>
    </row>
    <row r="63" spans="1:11" x14ac:dyDescent="0.25">
      <c r="A63" s="5" t="s">
        <v>13</v>
      </c>
      <c r="B63" s="8" t="s">
        <v>40</v>
      </c>
      <c r="C63" s="15">
        <v>12500000</v>
      </c>
      <c r="D63" s="6" t="s">
        <v>36</v>
      </c>
      <c r="E63" s="11">
        <v>20402</v>
      </c>
      <c r="F63" s="7">
        <v>46083</v>
      </c>
      <c r="H63" s="22"/>
      <c r="K63" s="21"/>
    </row>
    <row r="64" spans="1:11" x14ac:dyDescent="0.25">
      <c r="A64" s="8" t="s">
        <v>14</v>
      </c>
      <c r="B64" s="8" t="s">
        <v>7</v>
      </c>
      <c r="C64" s="15">
        <v>2477550</v>
      </c>
      <c r="D64" s="6" t="s">
        <v>34</v>
      </c>
      <c r="E64" s="11">
        <v>20402</v>
      </c>
      <c r="F64" s="7">
        <v>46082</v>
      </c>
      <c r="H64" s="22"/>
      <c r="K64" s="21"/>
    </row>
    <row r="65" spans="1:11" x14ac:dyDescent="0.25">
      <c r="A65" s="8" t="s">
        <v>14</v>
      </c>
      <c r="B65" s="8" t="s">
        <v>8</v>
      </c>
      <c r="C65" s="15">
        <v>5641686</v>
      </c>
      <c r="D65" s="6" t="s">
        <v>34</v>
      </c>
      <c r="E65" s="11">
        <v>20402</v>
      </c>
      <c r="F65" s="7">
        <v>46082</v>
      </c>
      <c r="G65" s="22"/>
      <c r="H65" s="21"/>
      <c r="I65" s="23"/>
      <c r="K65" s="21"/>
    </row>
    <row r="66" spans="1:11" ht="15.75" customHeight="1" x14ac:dyDescent="0.25">
      <c r="A66" s="5" t="s">
        <v>15</v>
      </c>
      <c r="B66" s="8" t="s">
        <v>7</v>
      </c>
      <c r="C66" s="15">
        <v>1000000</v>
      </c>
      <c r="D66" s="6" t="s">
        <v>34</v>
      </c>
      <c r="E66" s="11">
        <v>20402</v>
      </c>
      <c r="F66" s="7">
        <v>46082</v>
      </c>
      <c r="G66" s="22"/>
      <c r="H66" s="21"/>
      <c r="I66" s="23"/>
    </row>
    <row r="67" spans="1:11" ht="15.75" customHeight="1" x14ac:dyDescent="0.25">
      <c r="A67" s="5" t="s">
        <v>15</v>
      </c>
      <c r="B67" s="8" t="s">
        <v>41</v>
      </c>
      <c r="C67" s="15">
        <v>8416629</v>
      </c>
      <c r="D67" s="6" t="s">
        <v>34</v>
      </c>
      <c r="E67" s="11">
        <v>20402</v>
      </c>
      <c r="F67" s="7">
        <v>46082</v>
      </c>
      <c r="G67" s="22"/>
      <c r="H67" s="21"/>
      <c r="I67" s="23"/>
    </row>
    <row r="68" spans="1:11" x14ac:dyDescent="0.25">
      <c r="A68" s="8" t="s">
        <v>16</v>
      </c>
      <c r="B68" s="8" t="s">
        <v>41</v>
      </c>
      <c r="C68" s="17">
        <v>8639201</v>
      </c>
      <c r="D68" s="6" t="s">
        <v>34</v>
      </c>
      <c r="E68" s="11">
        <v>20402</v>
      </c>
      <c r="F68" s="7">
        <v>46082</v>
      </c>
    </row>
    <row r="69" spans="1:11" x14ac:dyDescent="0.25">
      <c r="A69" s="8" t="s">
        <v>16</v>
      </c>
      <c r="B69" s="8" t="s">
        <v>7</v>
      </c>
      <c r="C69" s="17">
        <v>1000000</v>
      </c>
      <c r="D69" s="6" t="s">
        <v>34</v>
      </c>
      <c r="E69" s="11">
        <v>20402</v>
      </c>
      <c r="F69" s="7">
        <v>46082</v>
      </c>
      <c r="G69" s="22"/>
      <c r="H69" s="21"/>
      <c r="I69" s="23"/>
    </row>
    <row r="70" spans="1:11" x14ac:dyDescent="0.25">
      <c r="A70" s="5" t="s">
        <v>17</v>
      </c>
      <c r="B70" s="8" t="s">
        <v>8</v>
      </c>
      <c r="C70" s="17">
        <v>1623968</v>
      </c>
      <c r="D70" s="6" t="s">
        <v>34</v>
      </c>
      <c r="E70" s="11">
        <v>20402</v>
      </c>
      <c r="F70" s="7">
        <v>46082</v>
      </c>
      <c r="H70" s="21"/>
      <c r="I70" s="22"/>
    </row>
    <row r="71" spans="1:11" x14ac:dyDescent="0.25">
      <c r="A71" s="5" t="s">
        <v>17</v>
      </c>
      <c r="B71" s="8" t="s">
        <v>7</v>
      </c>
      <c r="C71" s="17">
        <v>500000</v>
      </c>
      <c r="D71" s="6" t="s">
        <v>34</v>
      </c>
      <c r="E71" s="11" t="s">
        <v>25</v>
      </c>
      <c r="F71" s="7">
        <v>46082</v>
      </c>
    </row>
    <row r="72" spans="1:11" x14ac:dyDescent="0.25">
      <c r="A72" s="8" t="s">
        <v>18</v>
      </c>
      <c r="B72" s="8" t="s">
        <v>8</v>
      </c>
      <c r="C72" s="17">
        <v>1873592</v>
      </c>
      <c r="D72" s="6" t="s">
        <v>34</v>
      </c>
      <c r="E72" s="11">
        <v>20402</v>
      </c>
      <c r="F72" s="7">
        <v>46082</v>
      </c>
    </row>
    <row r="73" spans="1:11" x14ac:dyDescent="0.25">
      <c r="A73" s="8" t="s">
        <v>18</v>
      </c>
      <c r="B73" s="8" t="s">
        <v>7</v>
      </c>
      <c r="C73" s="15">
        <v>500000</v>
      </c>
      <c r="D73" s="6" t="s">
        <v>34</v>
      </c>
      <c r="E73" s="11">
        <v>20402</v>
      </c>
      <c r="F73" s="7">
        <v>46082</v>
      </c>
    </row>
    <row r="74" spans="1:11" x14ac:dyDescent="0.25">
      <c r="A74" s="5" t="s">
        <v>12</v>
      </c>
      <c r="B74" s="9" t="s">
        <v>29</v>
      </c>
      <c r="C74" s="15">
        <v>3150000</v>
      </c>
      <c r="D74" s="6" t="s">
        <v>34</v>
      </c>
      <c r="E74" s="11" t="s">
        <v>32</v>
      </c>
      <c r="F74" s="7">
        <v>46082</v>
      </c>
    </row>
    <row r="75" spans="1:11" x14ac:dyDescent="0.25">
      <c r="A75" s="5" t="s">
        <v>13</v>
      </c>
      <c r="B75" s="9" t="s">
        <v>29</v>
      </c>
      <c r="C75" s="15">
        <v>8399000</v>
      </c>
      <c r="D75" s="6" t="s">
        <v>34</v>
      </c>
      <c r="E75" s="11" t="s">
        <v>32</v>
      </c>
      <c r="F75" s="7">
        <v>46082</v>
      </c>
    </row>
    <row r="76" spans="1:11" x14ac:dyDescent="0.25">
      <c r="A76" s="8" t="s">
        <v>14</v>
      </c>
      <c r="B76" s="9" t="s">
        <v>29</v>
      </c>
      <c r="C76" s="15">
        <v>1925000</v>
      </c>
      <c r="D76" s="6" t="s">
        <v>34</v>
      </c>
      <c r="E76" s="11" t="s">
        <v>32</v>
      </c>
      <c r="F76" s="7">
        <v>46082</v>
      </c>
    </row>
    <row r="77" spans="1:11" x14ac:dyDescent="0.25">
      <c r="A77" s="5" t="s">
        <v>15</v>
      </c>
      <c r="B77" s="9" t="s">
        <v>29</v>
      </c>
      <c r="C77" s="15">
        <v>2625000</v>
      </c>
      <c r="D77" s="6" t="s">
        <v>34</v>
      </c>
      <c r="E77" s="11" t="s">
        <v>32</v>
      </c>
      <c r="F77" s="7">
        <v>46082</v>
      </c>
    </row>
    <row r="78" spans="1:11" x14ac:dyDescent="0.25">
      <c r="A78" s="8" t="s">
        <v>16</v>
      </c>
      <c r="B78" s="9" t="s">
        <v>29</v>
      </c>
      <c r="C78" s="15">
        <v>525000</v>
      </c>
      <c r="D78" s="6" t="s">
        <v>34</v>
      </c>
      <c r="E78" s="11" t="s">
        <v>32</v>
      </c>
      <c r="F78" s="7">
        <v>46082</v>
      </c>
    </row>
    <row r="79" spans="1:11" x14ac:dyDescent="0.25">
      <c r="A79" s="5" t="s">
        <v>17</v>
      </c>
      <c r="B79" s="9" t="s">
        <v>29</v>
      </c>
      <c r="C79" s="15">
        <v>187500</v>
      </c>
      <c r="D79" s="6" t="s">
        <v>34</v>
      </c>
      <c r="E79" s="11" t="s">
        <v>32</v>
      </c>
      <c r="F79" s="7">
        <v>46082</v>
      </c>
    </row>
    <row r="80" spans="1:11" x14ac:dyDescent="0.25">
      <c r="A80" s="5" t="s">
        <v>12</v>
      </c>
      <c r="B80" s="9">
        <v>25101611</v>
      </c>
      <c r="C80" s="15">
        <v>130000000</v>
      </c>
      <c r="D80" s="6" t="s">
        <v>36</v>
      </c>
      <c r="E80" s="11">
        <v>50102</v>
      </c>
      <c r="F80" s="7">
        <v>46142</v>
      </c>
    </row>
    <row r="81" spans="3:3" x14ac:dyDescent="0.25">
      <c r="C81" s="22">
        <f>SUM(C6:C80)</f>
        <v>1266066924</v>
      </c>
    </row>
    <row r="1048493" spans="5:5" x14ac:dyDescent="0.25">
      <c r="E1048493" s="3"/>
    </row>
  </sheetData>
  <autoFilter ref="A5:F80" xr:uid="{DCAA2079-B94D-44D6-B5C7-9D2B714259A9}"/>
  <mergeCells count="3">
    <mergeCell ref="A4:F4"/>
    <mergeCell ref="A1:F1"/>
    <mergeCell ref="B2:F2"/>
  </mergeCells>
  <phoneticPr fontId="6" type="noConversion"/>
  <conditionalFormatting sqref="B23:B28">
    <cfRule type="cellIs" dxfId="4" priority="16" operator="equal">
      <formula>"NO HAY"</formula>
    </cfRule>
  </conditionalFormatting>
  <conditionalFormatting sqref="B57:B58 B66:B69">
    <cfRule type="cellIs" dxfId="3" priority="17" operator="equal">
      <formula>"NO HAY"</formula>
    </cfRule>
  </conditionalFormatting>
  <conditionalFormatting sqref="D6:F80">
    <cfRule type="cellIs" dxfId="2" priority="1" operator="equal">
      <formula>"NO HAY"</formula>
    </cfRule>
  </conditionalFormatting>
  <dataValidations count="1">
    <dataValidation type="decimal" allowBlank="1" showInputMessage="1" showErrorMessage="1" sqref="C13:C18 C9:C11 D81:D2852 C20:C80 C82:C2852" xr:uid="{20B50BA1-FD50-4779-8B49-A1B0BDE7507F}">
      <formula1>1</formula1>
      <formula2>999999999.999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C9E56-C5BA-487D-949E-D1EC849CE50E}">
  <dimension ref="A1:F13"/>
  <sheetViews>
    <sheetView workbookViewId="0">
      <selection activeCell="F24" sqref="F24"/>
    </sheetView>
  </sheetViews>
  <sheetFormatPr baseColWidth="10" defaultRowHeight="15" x14ac:dyDescent="0.25"/>
  <cols>
    <col min="3" max="3" width="15.85546875" bestFit="1" customWidth="1"/>
    <col min="11" max="11" width="19.7109375" bestFit="1" customWidth="1"/>
  </cols>
  <sheetData>
    <row r="1" spans="1:6" ht="90" x14ac:dyDescent="0.25">
      <c r="A1" s="2" t="s">
        <v>2</v>
      </c>
      <c r="B1" s="2" t="s">
        <v>3</v>
      </c>
      <c r="C1" s="2" t="s">
        <v>4</v>
      </c>
      <c r="D1" s="2" t="s">
        <v>5</v>
      </c>
      <c r="E1" s="4" t="s">
        <v>33</v>
      </c>
      <c r="F1" s="2" t="s">
        <v>6</v>
      </c>
    </row>
    <row r="2" spans="1:6" x14ac:dyDescent="0.25">
      <c r="A2" s="5" t="s">
        <v>35</v>
      </c>
      <c r="B2" s="15" t="s">
        <v>26</v>
      </c>
      <c r="C2" s="15">
        <v>5490000</v>
      </c>
      <c r="D2" s="6" t="s">
        <v>34</v>
      </c>
      <c r="E2" s="6" t="s">
        <v>19</v>
      </c>
      <c r="F2" s="7">
        <v>46023</v>
      </c>
    </row>
    <row r="3" spans="1:6" x14ac:dyDescent="0.25">
      <c r="A3" s="5" t="s">
        <v>35</v>
      </c>
      <c r="B3" s="5" t="s">
        <v>27</v>
      </c>
      <c r="C3" s="15">
        <v>245356321.84</v>
      </c>
      <c r="D3" s="6" t="s">
        <v>34</v>
      </c>
      <c r="E3" s="6" t="s">
        <v>20</v>
      </c>
      <c r="F3" s="7">
        <v>46023</v>
      </c>
    </row>
    <row r="4" spans="1:6" x14ac:dyDescent="0.25">
      <c r="A4" s="5" t="s">
        <v>35</v>
      </c>
      <c r="B4" s="9" t="s">
        <v>9</v>
      </c>
      <c r="C4" s="15">
        <v>144424858</v>
      </c>
      <c r="D4" s="6" t="s">
        <v>34</v>
      </c>
      <c r="E4" s="6" t="s">
        <v>21</v>
      </c>
      <c r="F4" s="7">
        <v>46023</v>
      </c>
    </row>
    <row r="5" spans="1:6" x14ac:dyDescent="0.25">
      <c r="A5" s="5" t="s">
        <v>35</v>
      </c>
      <c r="B5" s="12">
        <v>93151699</v>
      </c>
      <c r="C5" s="15">
        <v>24700000</v>
      </c>
      <c r="D5" s="6" t="s">
        <v>34</v>
      </c>
      <c r="E5" s="11" t="s">
        <v>22</v>
      </c>
      <c r="F5" s="7">
        <v>46023</v>
      </c>
    </row>
    <row r="6" spans="1:6" x14ac:dyDescent="0.25">
      <c r="A6" s="5" t="s">
        <v>35</v>
      </c>
      <c r="B6" s="5" t="s">
        <v>27</v>
      </c>
      <c r="C6" s="15">
        <v>54800000</v>
      </c>
      <c r="D6" s="6" t="s">
        <v>34</v>
      </c>
      <c r="E6" s="11" t="s">
        <v>23</v>
      </c>
      <c r="F6" s="7">
        <v>46082</v>
      </c>
    </row>
    <row r="7" spans="1:6" x14ac:dyDescent="0.25">
      <c r="A7" s="13" t="s">
        <v>35</v>
      </c>
      <c r="B7" s="8" t="s">
        <v>10</v>
      </c>
      <c r="C7" s="16">
        <v>529082760</v>
      </c>
      <c r="D7" s="6" t="s">
        <v>34</v>
      </c>
      <c r="E7" s="11" t="s">
        <v>24</v>
      </c>
      <c r="F7" s="7">
        <v>46082</v>
      </c>
    </row>
    <row r="8" spans="1:6" x14ac:dyDescent="0.25">
      <c r="A8" s="5" t="s">
        <v>12</v>
      </c>
      <c r="B8" s="8" t="s">
        <v>8</v>
      </c>
      <c r="C8" s="16">
        <v>24240630</v>
      </c>
      <c r="D8" s="6" t="s">
        <v>34</v>
      </c>
      <c r="E8" s="11">
        <v>20402</v>
      </c>
      <c r="F8" s="7">
        <v>46082</v>
      </c>
    </row>
    <row r="9" spans="1:6" x14ac:dyDescent="0.25">
      <c r="A9" s="5" t="s">
        <v>12</v>
      </c>
      <c r="B9" s="8" t="s">
        <v>7</v>
      </c>
      <c r="C9" s="16">
        <v>95157480</v>
      </c>
      <c r="D9" s="6" t="s">
        <v>34</v>
      </c>
      <c r="E9" s="11">
        <v>20402</v>
      </c>
      <c r="F9" s="7">
        <v>46082</v>
      </c>
    </row>
    <row r="10" spans="1:6" x14ac:dyDescent="0.25">
      <c r="A10" s="5" t="s">
        <v>12</v>
      </c>
      <c r="B10" s="9" t="s">
        <v>28</v>
      </c>
      <c r="C10" s="16">
        <v>11250000</v>
      </c>
      <c r="D10" s="6" t="s">
        <v>34</v>
      </c>
      <c r="E10" s="11">
        <v>29904</v>
      </c>
      <c r="F10" s="7">
        <v>46082</v>
      </c>
    </row>
    <row r="11" spans="1:6" x14ac:dyDescent="0.25">
      <c r="A11" s="5" t="s">
        <v>13</v>
      </c>
      <c r="B11" s="9" t="s">
        <v>31</v>
      </c>
      <c r="C11" s="16">
        <v>399000</v>
      </c>
      <c r="D11" s="6" t="s">
        <v>34</v>
      </c>
      <c r="E11" s="11" t="s">
        <v>32</v>
      </c>
      <c r="F11" s="7">
        <v>46082</v>
      </c>
    </row>
    <row r="12" spans="1:6" x14ac:dyDescent="0.25">
      <c r="A12" s="5" t="s">
        <v>13</v>
      </c>
      <c r="B12" s="8" t="s">
        <v>30</v>
      </c>
      <c r="C12" s="16">
        <v>6250000</v>
      </c>
      <c r="D12" s="6" t="s">
        <v>34</v>
      </c>
      <c r="E12" s="11" t="s">
        <v>32</v>
      </c>
      <c r="F12" s="7">
        <v>46082</v>
      </c>
    </row>
    <row r="13" spans="1:6" x14ac:dyDescent="0.25">
      <c r="A13" s="5" t="s">
        <v>14</v>
      </c>
      <c r="B13" s="8" t="s">
        <v>29</v>
      </c>
      <c r="C13" s="16">
        <v>1000000</v>
      </c>
      <c r="D13" s="6" t="s">
        <v>36</v>
      </c>
      <c r="E13" s="11">
        <v>29904</v>
      </c>
      <c r="F13" s="7">
        <v>46082</v>
      </c>
    </row>
  </sheetData>
  <conditionalFormatting sqref="B8:B9">
    <cfRule type="cellIs" dxfId="1" priority="2" operator="equal">
      <formula>"NO HAY"</formula>
    </cfRule>
  </conditionalFormatting>
  <conditionalFormatting sqref="D2:F13">
    <cfRule type="cellIs" dxfId="0" priority="1" operator="equal">
      <formula>"NO HAY"</formula>
    </cfRule>
  </conditionalFormatting>
  <dataValidations count="1">
    <dataValidation type="decimal" allowBlank="1" showInputMessage="1" showErrorMessage="1" sqref="C8 C10:C11" xr:uid="{20B50BA1-FD50-4779-8B49-A1B0BDE7507F}">
      <formula1>1</formula1>
      <formula2>999999999.999</formula2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2EEA6307D80F14BAB3957142425D0C0" ma:contentTypeVersion="14" ma:contentTypeDescription="Crear nuevo documento." ma:contentTypeScope="" ma:versionID="62e2f8b4eb72ea64e3af9ff4043b5fb0">
  <xsd:schema xmlns:xsd="http://www.w3.org/2001/XMLSchema" xmlns:xs="http://www.w3.org/2001/XMLSchema" xmlns:p="http://schemas.microsoft.com/office/2006/metadata/properties" xmlns:ns3="ca0b8503-558e-4550-823a-26f008707f9a" xmlns:ns4="9f1d2543-a317-404b-b796-299c7d331056" targetNamespace="http://schemas.microsoft.com/office/2006/metadata/properties" ma:root="true" ma:fieldsID="4db4bade8ea8ae25689644ccfad1f48a" ns3:_="" ns4:_="">
    <xsd:import namespace="ca0b8503-558e-4550-823a-26f008707f9a"/>
    <xsd:import namespace="9f1d2543-a317-404b-b796-299c7d33105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0b8503-558e-4550-823a-26f008707f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1d2543-a317-404b-b796-299c7d331056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4009BB5-3CE0-4F30-878D-B7F48867A8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a0b8503-558e-4550-823a-26f008707f9a"/>
    <ds:schemaRef ds:uri="9f1d2543-a317-404b-b796-299c7d3310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AFFCFCC-2970-4382-A76B-0495E19D0CB9}">
  <ds:schemaRefs>
    <ds:schemaRef ds:uri="ca0b8503-558e-4550-823a-26f008707f9a"/>
    <ds:schemaRef ds:uri="http://purl.org/dc/elements/1.1/"/>
    <ds:schemaRef ds:uri="http://schemas.microsoft.com/office/2006/metadata/properties"/>
    <ds:schemaRef ds:uri="http://purl.org/dc/terms/"/>
    <ds:schemaRef ds:uri="http://www.w3.org/XML/1998/namespace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9f1d2543-a317-404b-b796-299c7d331056"/>
  </ds:schemaRefs>
</ds:datastoreItem>
</file>

<file path=customXml/itemProps3.xml><?xml version="1.0" encoding="utf-8"?>
<ds:datastoreItem xmlns:ds="http://schemas.openxmlformats.org/officeDocument/2006/customXml" ds:itemID="{949FB599-FC6C-4BB1-A608-24C1E8BD761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 de Adquisiciones SG 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Esteban Meneses Vargas</dc:creator>
  <cp:lastModifiedBy>Adriana Fajardo Cantillo</cp:lastModifiedBy>
  <dcterms:created xsi:type="dcterms:W3CDTF">2021-12-14T09:53:32Z</dcterms:created>
  <dcterms:modified xsi:type="dcterms:W3CDTF">2026-01-16T16:20:56Z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0x01010072EEA6307D80F14BAB3957142425D0C0</vt:lpwstr>
  </property>
</Properties>
</file>