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jimenezs\Documents\Mis Documentos\Mis Documentos\2018\Plan Anual de Compras 2018\Programa 780 Vice Ministerio de Paz\"/>
    </mc:Choice>
  </mc:AlternateContent>
  <bookViews>
    <workbookView xWindow="240" yWindow="2085" windowWidth="19440" windowHeight="7995"/>
  </bookViews>
  <sheets>
    <sheet name="PLAN ANUAL DE COMPRAS 2018" sheetId="2" r:id="rId1"/>
  </sheets>
  <definedNames>
    <definedName name="_xlnm._FilterDatabase" localSheetId="0" hidden="1">'PLAN ANUAL DE COMPRAS 2018'!$A$4:$M$4</definedName>
    <definedName name="ON">#REF!</definedName>
  </definedNames>
  <calcPr calcId="152511"/>
</workbook>
</file>

<file path=xl/calcChain.xml><?xml version="1.0" encoding="utf-8"?>
<calcChain xmlns="http://schemas.openxmlformats.org/spreadsheetml/2006/main">
  <c r="K63" i="2" l="1"/>
  <c r="K61" i="2"/>
  <c r="K60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71" i="2"/>
  <c r="K169" i="2"/>
  <c r="K168" i="2"/>
  <c r="K167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38" i="2"/>
  <c r="K161" i="2" l="1"/>
  <c r="K160" i="2"/>
  <c r="K159" i="2"/>
  <c r="K158" i="2"/>
  <c r="K157" i="2"/>
  <c r="K156" i="2"/>
  <c r="K110" i="2" l="1"/>
  <c r="K111" i="2"/>
  <c r="K112" i="2"/>
  <c r="K113" i="2"/>
  <c r="K114" i="2"/>
  <c r="K109" i="2"/>
  <c r="K24" i="2" l="1"/>
  <c r="K23" i="2"/>
  <c r="K54" i="2"/>
  <c r="K53" i="2"/>
  <c r="K52" i="2"/>
  <c r="K51" i="2" l="1"/>
  <c r="K50" i="2"/>
  <c r="K49" i="2"/>
  <c r="K42" i="2"/>
  <c r="K46" i="2"/>
  <c r="K45" i="2"/>
  <c r="K56" i="2" l="1"/>
  <c r="K70" i="2"/>
  <c r="K47" i="2" l="1"/>
  <c r="K155" i="2" l="1"/>
  <c r="K172" i="2" l="1"/>
  <c r="K164" i="2"/>
  <c r="K69" i="2"/>
  <c r="K58" i="2"/>
  <c r="K59" i="2"/>
  <c r="K62" i="2"/>
  <c r="K64" i="2"/>
  <c r="K65" i="2"/>
  <c r="K66" i="2"/>
  <c r="K67" i="2"/>
  <c r="K68" i="2"/>
  <c r="K57" i="2"/>
  <c r="J40" i="2" l="1"/>
  <c r="J34" i="2" l="1"/>
  <c r="J33" i="2"/>
  <c r="J32" i="2"/>
  <c r="J31" i="2"/>
  <c r="J28" i="2"/>
  <c r="J27" i="2"/>
  <c r="J26" i="2"/>
  <c r="J25" i="2"/>
  <c r="J22" i="2"/>
  <c r="J21" i="2"/>
  <c r="J19" i="2"/>
  <c r="J20" i="2"/>
  <c r="J17" i="2"/>
  <c r="J16" i="2"/>
  <c r="J14" i="2"/>
  <c r="J13" i="2"/>
  <c r="J6" i="2"/>
  <c r="J12" i="2" l="1"/>
  <c r="J10" i="2"/>
  <c r="K11" i="2"/>
  <c r="J9" i="2"/>
  <c r="J8" i="2"/>
  <c r="J7" i="2"/>
  <c r="K55" i="2" l="1"/>
  <c r="K48" i="2"/>
  <c r="K44" i="2"/>
  <c r="K43" i="2"/>
  <c r="K41" i="2"/>
  <c r="K39" i="2"/>
  <c r="K38" i="2"/>
  <c r="K37" i="2"/>
  <c r="K36" i="2"/>
  <c r="K35" i="2"/>
  <c r="K162" i="2" l="1"/>
  <c r="K166" i="2"/>
  <c r="K171" i="2" l="1"/>
</calcChain>
</file>

<file path=xl/comments1.xml><?xml version="1.0" encoding="utf-8"?>
<comments xmlns="http://schemas.openxmlformats.org/spreadsheetml/2006/main">
  <authors>
    <author>Jeimy Gabriela Calvo Berrocal</author>
  </authors>
  <commentList>
    <comment ref="J5" authorId="0" shapeId="0">
      <text>
        <r>
          <rPr>
            <b/>
            <sz val="9"/>
            <color indexed="81"/>
            <rFont val="Tahoma"/>
            <family val="2"/>
          </rPr>
          <t>Jeimy Gabriela Calvo Berrocal:</t>
        </r>
        <r>
          <rPr>
            <sz val="9"/>
            <color indexed="81"/>
            <rFont val="Tahoma"/>
            <family val="2"/>
          </rPr>
          <t xml:space="preserve">
MONTO EN COLONES:¢5.116.162,1</t>
        </r>
      </text>
    </comment>
  </commentList>
</comments>
</file>

<file path=xl/sharedStrings.xml><?xml version="1.0" encoding="utf-8"?>
<sst xmlns="http://schemas.openxmlformats.org/spreadsheetml/2006/main" count="1524" uniqueCount="662">
  <si>
    <t>10101</t>
  </si>
  <si>
    <t>001</t>
  </si>
  <si>
    <t>3</t>
  </si>
  <si>
    <t>000001</t>
  </si>
  <si>
    <t>000002</t>
  </si>
  <si>
    <t>000020</t>
  </si>
  <si>
    <t>005</t>
  </si>
  <si>
    <t>000040</t>
  </si>
  <si>
    <t>900</t>
  </si>
  <si>
    <t>000005</t>
  </si>
  <si>
    <t>000010</t>
  </si>
  <si>
    <t>000035</t>
  </si>
  <si>
    <t>000080</t>
  </si>
  <si>
    <t>000300</t>
  </si>
  <si>
    <t>015</t>
  </si>
  <si>
    <t>020</t>
  </si>
  <si>
    <t>000030</t>
  </si>
  <si>
    <t>10103</t>
  </si>
  <si>
    <t>000015</t>
  </si>
  <si>
    <t>000400</t>
  </si>
  <si>
    <t>10201</t>
  </si>
  <si>
    <t>090601</t>
  </si>
  <si>
    <t>10202</t>
  </si>
  <si>
    <t>10204</t>
  </si>
  <si>
    <t>000095</t>
  </si>
  <si>
    <t>10301</t>
  </si>
  <si>
    <t>10302</t>
  </si>
  <si>
    <t>10303</t>
  </si>
  <si>
    <t>000120</t>
  </si>
  <si>
    <t>000800</t>
  </si>
  <si>
    <t>040</t>
  </si>
  <si>
    <t>090801</t>
  </si>
  <si>
    <t>10406</t>
  </si>
  <si>
    <t>030</t>
  </si>
  <si>
    <t>035</t>
  </si>
  <si>
    <t>050</t>
  </si>
  <si>
    <t>180</t>
  </si>
  <si>
    <t>10499</t>
  </si>
  <si>
    <t>080820</t>
  </si>
  <si>
    <t>10501</t>
  </si>
  <si>
    <t>10502</t>
  </si>
  <si>
    <t>10601</t>
  </si>
  <si>
    <t>10701</t>
  </si>
  <si>
    <t>090</t>
  </si>
  <si>
    <t>10805</t>
  </si>
  <si>
    <t>10808</t>
  </si>
  <si>
    <t>10999</t>
  </si>
  <si>
    <t>20101</t>
  </si>
  <si>
    <t>20104</t>
  </si>
  <si>
    <t>001950</t>
  </si>
  <si>
    <t>20203</t>
  </si>
  <si>
    <t>20304</t>
  </si>
  <si>
    <t>Servicios De Telecomunicaciones.</t>
  </si>
  <si>
    <t>Servicio De Fumigacion</t>
  </si>
  <si>
    <t>Traslado De Funcionarios Publicos Dentro Del Pais</t>
  </si>
  <si>
    <t>Servicio De Hospedaje Dentro Del Pais</t>
  </si>
  <si>
    <t>Contrato De Seguros (Contrato Marco)</t>
  </si>
  <si>
    <t>Contrato De Cupones Para Gasolina (Contrato Marco)</t>
  </si>
  <si>
    <t>Cant. Total</t>
  </si>
  <si>
    <t>Precio Unt.</t>
  </si>
  <si>
    <t>Precio Total</t>
  </si>
  <si>
    <t>10101001000001</t>
  </si>
  <si>
    <t>10103005000001</t>
  </si>
  <si>
    <t>10201005090601</t>
  </si>
  <si>
    <t>10202001000010</t>
  </si>
  <si>
    <t>10204900000001</t>
  </si>
  <si>
    <t>10204900000010</t>
  </si>
  <si>
    <t>10301001000080</t>
  </si>
  <si>
    <t>10499005090801</t>
  </si>
  <si>
    <t>10499900080820</t>
  </si>
  <si>
    <t>10501001000300</t>
  </si>
  <si>
    <t>10502001000015</t>
  </si>
  <si>
    <t>10601001000010</t>
  </si>
  <si>
    <t>10701001000095</t>
  </si>
  <si>
    <t>10805001000020</t>
  </si>
  <si>
    <t>10808900000010</t>
  </si>
  <si>
    <t>10999005000010</t>
  </si>
  <si>
    <t>20101001000005</t>
  </si>
  <si>
    <t>20104090001950</t>
  </si>
  <si>
    <t>20203005000015</t>
  </si>
  <si>
    <t>20203005000040</t>
  </si>
  <si>
    <t>20203005000120</t>
  </si>
  <si>
    <t>20203015000035</t>
  </si>
  <si>
    <t>20203030000020</t>
  </si>
  <si>
    <t>20203900000800</t>
  </si>
  <si>
    <t>20304180000001</t>
  </si>
  <si>
    <t>Clase</t>
  </si>
  <si>
    <t>Subclase</t>
  </si>
  <si>
    <t>Mercancia</t>
  </si>
  <si>
    <t>UNIDAD</t>
  </si>
  <si>
    <t>Udad de Medida</t>
  </si>
  <si>
    <t>Alquiler de Edificio</t>
  </si>
  <si>
    <t>PROGRAMA PRESUPUESTARIO 78000, PROMOCION DE LA PAZ Y LA CONVIVENCIA CUIDADANA</t>
  </si>
  <si>
    <t>MESES</t>
  </si>
  <si>
    <t>Reparacion y Mantenimiento De Vehiculos</t>
  </si>
  <si>
    <t>Mantenimiento Preventivo Y Correctivo De Sistemas Informáticos</t>
  </si>
  <si>
    <t>Extenciones eléctricas</t>
  </si>
  <si>
    <t>12</t>
  </si>
  <si>
    <t>$9409,38</t>
  </si>
  <si>
    <t>Thonner impresora Lexmark CX510de color negro EXTRA ALTO RENDIMIENTO</t>
  </si>
  <si>
    <t xml:space="preserve">Proyector </t>
  </si>
  <si>
    <t>unidad</t>
  </si>
  <si>
    <t xml:space="preserve">Pizarras acrilicas </t>
  </si>
  <si>
    <t>5</t>
  </si>
  <si>
    <t>1</t>
  </si>
  <si>
    <t>Actividades de Capacitación(SERVICIO DE CATERING)</t>
  </si>
  <si>
    <t>Disco portatil externo</t>
  </si>
  <si>
    <t>Titurador de papel</t>
  </si>
  <si>
    <t>10807</t>
  </si>
  <si>
    <t>Radiograbadora portatil</t>
  </si>
  <si>
    <t>50</t>
  </si>
  <si>
    <t xml:space="preserve">Contrato Servicio De Alcantarillado </t>
  </si>
  <si>
    <t xml:space="preserve">Contrato Servicio De Energía Eléctrica </t>
  </si>
  <si>
    <t xml:space="preserve">Contrato Servicio De Impresión, Encuadernación Y Otros </t>
  </si>
  <si>
    <t>Servicio de Correo</t>
  </si>
  <si>
    <t>Servicio de confección e instalación de Rótulo</t>
  </si>
  <si>
    <t>Servicio de Limpieza</t>
  </si>
  <si>
    <t>Confección de sellos</t>
  </si>
  <si>
    <t>10203</t>
  </si>
  <si>
    <t>Compra de Banners</t>
  </si>
  <si>
    <t>Contrato de mantenimeinto de equipos de oficina</t>
  </si>
  <si>
    <t>Pago de deducibles</t>
  </si>
  <si>
    <t>Pago combustible</t>
  </si>
  <si>
    <t>10203001000001</t>
  </si>
  <si>
    <t>10905</t>
  </si>
  <si>
    <t>Compra Esmalte en Spray</t>
  </si>
  <si>
    <t>Compra de Pinturas</t>
  </si>
  <si>
    <t>000100</t>
  </si>
  <si>
    <t>20401</t>
  </si>
  <si>
    <t>220</t>
  </si>
  <si>
    <t>Espatula</t>
  </si>
  <si>
    <t>Maso</t>
  </si>
  <si>
    <t>001000</t>
  </si>
  <si>
    <t>Tenaza</t>
  </si>
  <si>
    <t>120</t>
  </si>
  <si>
    <t>000700</t>
  </si>
  <si>
    <t>SIERRA OSCILANTE</t>
  </si>
  <si>
    <t>055</t>
  </si>
  <si>
    <t>000500</t>
  </si>
  <si>
    <t>CORTADORA DE AZULEJOS</t>
  </si>
  <si>
    <t>20302</t>
  </si>
  <si>
    <t>260</t>
  </si>
  <si>
    <t>010340</t>
  </si>
  <si>
    <t>MORTERO SECO  -PEGAMIX-</t>
  </si>
  <si>
    <t>FRAGUA</t>
  </si>
  <si>
    <t>165</t>
  </si>
  <si>
    <t>10406165000010</t>
  </si>
  <si>
    <t>004100</t>
  </si>
  <si>
    <t>10406900004100</t>
  </si>
  <si>
    <t>10807020000010</t>
  </si>
  <si>
    <t>210</t>
  </si>
  <si>
    <t>20104210000005</t>
  </si>
  <si>
    <t>000003</t>
  </si>
  <si>
    <t>20104220000003</t>
  </si>
  <si>
    <t>Café</t>
  </si>
  <si>
    <t>Crema Para Café En Bolsita</t>
  </si>
  <si>
    <t>20203260000001</t>
  </si>
  <si>
    <t>20302900010340</t>
  </si>
  <si>
    <t>20302900000030</t>
  </si>
  <si>
    <t>20401220000001</t>
  </si>
  <si>
    <t>20401900000001</t>
  </si>
  <si>
    <t>20401030000002</t>
  </si>
  <si>
    <t>20401050001000</t>
  </si>
  <si>
    <t>20401120000700</t>
  </si>
  <si>
    <t>20401055000500</t>
  </si>
  <si>
    <t>Azulejos</t>
  </si>
  <si>
    <t>125</t>
  </si>
  <si>
    <t>115</t>
  </si>
  <si>
    <t>000295</t>
  </si>
  <si>
    <t>50101900000295</t>
  </si>
  <si>
    <t>Teléfonos</t>
  </si>
  <si>
    <t>50103005000100</t>
  </si>
  <si>
    <t>14</t>
  </si>
  <si>
    <t>5010302000300</t>
  </si>
  <si>
    <t>50103035000400</t>
  </si>
  <si>
    <t>50105115000001</t>
  </si>
  <si>
    <t>50107005000010</t>
  </si>
  <si>
    <t>Pizarras interactivas</t>
  </si>
  <si>
    <t>50107005000020</t>
  </si>
  <si>
    <t>Artículo</t>
  </si>
  <si>
    <t>Código CompraRed</t>
  </si>
  <si>
    <t>Código Merlink</t>
  </si>
  <si>
    <t>10303005000100</t>
  </si>
  <si>
    <t>29904095000560</t>
  </si>
  <si>
    <t>10302001120501</t>
  </si>
  <si>
    <t>10406125000001</t>
  </si>
  <si>
    <t>50104040000210</t>
  </si>
  <si>
    <t>Manta</t>
  </si>
  <si>
    <t>METROS</t>
  </si>
  <si>
    <t>4412151392035268</t>
  </si>
  <si>
    <t>8311180192074175</t>
  </si>
  <si>
    <t>7210150892102620</t>
  </si>
  <si>
    <t>4412160492072890</t>
  </si>
  <si>
    <t>7818010792004032</t>
  </si>
  <si>
    <t>7215360692029882</t>
  </si>
  <si>
    <t>8111220492039615</t>
  </si>
  <si>
    <t>3121150890030758</t>
  </si>
  <si>
    <t>3011150490016942</t>
  </si>
  <si>
    <t>3011150690016536</t>
  </si>
  <si>
    <t>3912144090029196</t>
  </si>
  <si>
    <t>2711190990012506</t>
  </si>
  <si>
    <t>2711152590031095</t>
  </si>
  <si>
    <t>2310151290010714</t>
  </si>
  <si>
    <t>2310150890010337</t>
  </si>
  <si>
    <t>4410160392004629</t>
  </si>
  <si>
    <t>4617162192041720</t>
  </si>
  <si>
    <t>4511160990004738</t>
  </si>
  <si>
    <t>4320182792010881</t>
  </si>
  <si>
    <t>4411190592015737</t>
  </si>
  <si>
    <t>4411191192010316</t>
  </si>
  <si>
    <t>44103103 92033154</t>
  </si>
  <si>
    <t>44103103 92033149</t>
  </si>
  <si>
    <t>Thonner impresora Lexmark CX510de color cyan EXTRA ALTO RENDIMIENTO</t>
  </si>
  <si>
    <t>44103103 92033150</t>
  </si>
  <si>
    <t>Thonner impresora Lexmark CX510de color magenta EXTRA ALTO RENDIMIENTO</t>
  </si>
  <si>
    <t>44103103 92033153</t>
  </si>
  <si>
    <t>Thonner impresora Lexmark CX510de color amarillo EXTRA ALTO RENDIMIENTO</t>
  </si>
  <si>
    <t>31211507 92096671</t>
  </si>
  <si>
    <t>90101604 92031347</t>
  </si>
  <si>
    <t>82101802 92084467</t>
  </si>
  <si>
    <t>72102103 90032626</t>
  </si>
  <si>
    <t>3013170490016721</t>
  </si>
  <si>
    <t>2711220190010996</t>
  </si>
  <si>
    <t>2711160190003380</t>
  </si>
  <si>
    <t>4319151292005590</t>
  </si>
  <si>
    <t>8310150192031912</t>
  </si>
  <si>
    <t>Publicación de acuerdos de viaje en Gaceta</t>
  </si>
  <si>
    <t>8210150492039083</t>
  </si>
  <si>
    <t>00</t>
  </si>
  <si>
    <t>1120501</t>
  </si>
  <si>
    <t>8214150792006626</t>
  </si>
  <si>
    <t>8212190192081602</t>
  </si>
  <si>
    <t>55121706 92008662</t>
  </si>
  <si>
    <t>Azúcar En Bolsita</t>
  </si>
  <si>
    <t>Paleta/cuchara para Albañeria</t>
  </si>
  <si>
    <t>Servicio De Televisión Por Cable</t>
  </si>
  <si>
    <t>Pago de la Revisión Técnica Vehicular</t>
  </si>
  <si>
    <t>Servicio de Producción de SPOT PUBLICITARIOS</t>
  </si>
  <si>
    <t>Pago De Marchamo - Derecho De Circulación</t>
  </si>
  <si>
    <t>5016150990013450</t>
  </si>
  <si>
    <t xml:space="preserve">Splenda </t>
  </si>
  <si>
    <t>5016150992041330</t>
  </si>
  <si>
    <t>5020170690038862</t>
  </si>
  <si>
    <t>Galletas Dulces</t>
  </si>
  <si>
    <t>Galletas Saladas</t>
  </si>
  <si>
    <t>Agua</t>
  </si>
  <si>
    <t>Gaseosas</t>
  </si>
  <si>
    <t>Nectar de frutas</t>
  </si>
  <si>
    <t>Cortador de vidrio</t>
  </si>
  <si>
    <t>Bolsitas de te de manzanilla</t>
  </si>
  <si>
    <t>5020171390020820</t>
  </si>
  <si>
    <t>Bolsitas de te negro</t>
  </si>
  <si>
    <t>5020171390020824</t>
  </si>
  <si>
    <t>Bolsitas de te verde</t>
  </si>
  <si>
    <t>5020171392004016</t>
  </si>
  <si>
    <t>5018190992021267</t>
  </si>
  <si>
    <t>5018190592021269</t>
  </si>
  <si>
    <t>Galletas Dulces/Mantequilla</t>
  </si>
  <si>
    <t>5018190592021270</t>
  </si>
  <si>
    <t>5018190592021271</t>
  </si>
  <si>
    <t>Sorbetos</t>
  </si>
  <si>
    <t>Galletas Dulces/jaleas</t>
  </si>
  <si>
    <t>5018190592024976</t>
  </si>
  <si>
    <t>Quequito con relleno de dulce de leche</t>
  </si>
  <si>
    <t>5018190592030543</t>
  </si>
  <si>
    <t>5020230192024822</t>
  </si>
  <si>
    <t>5020230692048276</t>
  </si>
  <si>
    <t>2711151490035330</t>
  </si>
  <si>
    <t>5020171492070421</t>
  </si>
  <si>
    <t>5020289992019623</t>
  </si>
  <si>
    <t>000180</t>
  </si>
  <si>
    <t>000215</t>
  </si>
  <si>
    <t>20203900000180</t>
  </si>
  <si>
    <t>20203900000215</t>
  </si>
  <si>
    <t>000801</t>
  </si>
  <si>
    <t>20401900000801</t>
  </si>
  <si>
    <t>20101001000015</t>
  </si>
  <si>
    <t>19905005000010</t>
  </si>
  <si>
    <t>Póliza Riesgos de trabajo</t>
  </si>
  <si>
    <t>10601001000020</t>
  </si>
  <si>
    <t xml:space="preserve">Alquiler De Equipo De Computo  </t>
  </si>
  <si>
    <t>PLAN ANUAL DE COMPRAS PERIODO 2018</t>
  </si>
  <si>
    <t>10899</t>
  </si>
  <si>
    <t>003200</t>
  </si>
  <si>
    <t>7215360992095705</t>
  </si>
  <si>
    <t>MANTENIMIENTO CORRECTIVO EQUIPOS DE COCINA</t>
  </si>
  <si>
    <t>MANTENIMIENTO CORRECTIVO DE CAMARAS FOTOGRAFICAS</t>
  </si>
  <si>
    <t>81119901 92119545</t>
  </si>
  <si>
    <t>10899900003200</t>
  </si>
  <si>
    <t>140801</t>
  </si>
  <si>
    <t>170</t>
  </si>
  <si>
    <t>20304900140801</t>
  </si>
  <si>
    <t>20304170000001</t>
  </si>
  <si>
    <t>TUBO FLUORESCENTE DE 17 W</t>
  </si>
  <si>
    <t>TUBO FLUORESCENTE DE 32 W</t>
  </si>
  <si>
    <t>3910160590008531</t>
  </si>
  <si>
    <t>3910160592040455</t>
  </si>
  <si>
    <t>BOMBILLOS</t>
  </si>
  <si>
    <t>000000</t>
  </si>
  <si>
    <t>20304020000000</t>
  </si>
  <si>
    <t>3910160592027784</t>
  </si>
  <si>
    <t>29901</t>
  </si>
  <si>
    <t>100011</t>
  </si>
  <si>
    <t>100012</t>
  </si>
  <si>
    <t>100015</t>
  </si>
  <si>
    <t>000280</t>
  </si>
  <si>
    <t>025</t>
  </si>
  <si>
    <t>150010</t>
  </si>
  <si>
    <t>000150</t>
  </si>
  <si>
    <t>000200</t>
  </si>
  <si>
    <t>000220</t>
  </si>
  <si>
    <t>000240</t>
  </si>
  <si>
    <t>175015</t>
  </si>
  <si>
    <t>000039</t>
  </si>
  <si>
    <t>000060</t>
  </si>
  <si>
    <t>250005</t>
  </si>
  <si>
    <t>045</t>
  </si>
  <si>
    <t>450010</t>
  </si>
  <si>
    <t>065</t>
  </si>
  <si>
    <t>070</t>
  </si>
  <si>
    <t>575020</t>
  </si>
  <si>
    <t>075</t>
  </si>
  <si>
    <t>085</t>
  </si>
  <si>
    <t>095</t>
  </si>
  <si>
    <t>001060</t>
  </si>
  <si>
    <t>110</t>
  </si>
  <si>
    <t>775010</t>
  </si>
  <si>
    <t>875010</t>
  </si>
  <si>
    <t>130</t>
  </si>
  <si>
    <t>0003000</t>
  </si>
  <si>
    <t>150</t>
  </si>
  <si>
    <t>310</t>
  </si>
  <si>
    <t>315</t>
  </si>
  <si>
    <t>025005</t>
  </si>
  <si>
    <t>001902</t>
  </si>
  <si>
    <t>002500</t>
  </si>
  <si>
    <t>080805</t>
  </si>
  <si>
    <t>081005</t>
  </si>
  <si>
    <t>080</t>
  </si>
  <si>
    <t>000006</t>
  </si>
  <si>
    <t xml:space="preserve">120 </t>
  </si>
  <si>
    <t>850025</t>
  </si>
  <si>
    <t>000325</t>
  </si>
  <si>
    <t xml:space="preserve">BOLIGRAFO AZUL </t>
  </si>
  <si>
    <t xml:space="preserve">BOLIGRAFO NEGRO </t>
  </si>
  <si>
    <t>BOLIGRAFO ROJO</t>
  </si>
  <si>
    <t>BORRADOR</t>
  </si>
  <si>
    <t>BORRADOR DE PIZARRA ACRILICA</t>
  </si>
  <si>
    <t>BORRADOR TIPO LAPICERO</t>
  </si>
  <si>
    <t>PRENSA PARA FOLDER</t>
  </si>
  <si>
    <t>CINTA ADHESIVA MAGICA 1.27 CM</t>
  </si>
  <si>
    <t>CINTA ADHESIVA PARA ENMASCARAR (MASKING TAPE) DE 1,27 CM</t>
  </si>
  <si>
    <t>CINTA ADHESIVA PARA ENMASCARAR (MASKING TAPE) DE 3,81 CM</t>
  </si>
  <si>
    <t>CINTA ADHESIVA PARA ENMASCARAR (MASKING TAPE) DE 5.08 CM</t>
  </si>
  <si>
    <t>CINTA ADHESIVA PARA ENMASCARAR (MASKING TAPE) DE 6.97 CM</t>
  </si>
  <si>
    <t>CINTA ADHESIVA PLASTICA TRANSPARENTE DE 25 MMM</t>
  </si>
  <si>
    <t>CLIP TAMAÑO JUMBO</t>
  </si>
  <si>
    <t>CLIP TAMAÑO MARIPOSA</t>
  </si>
  <si>
    <t>CLIP N° 1</t>
  </si>
  <si>
    <t>CORECTOR LIQUIDO TIPO LAPIZ</t>
  </si>
  <si>
    <t>CHINCHES DE COLORES</t>
  </si>
  <si>
    <t>ENGRAPADORA DE METAL</t>
  </si>
  <si>
    <t>GOMA BLANCA</t>
  </si>
  <si>
    <t>GRAPAS PARA ENGRAPADORA ESTANDAR</t>
  </si>
  <si>
    <t>PORTAMINAS DE O.7 MM</t>
  </si>
  <si>
    <t>LAPIZ MINA NEGRA</t>
  </si>
  <si>
    <t>MAQUINA SACAPUNTAS MANUAL</t>
  </si>
  <si>
    <t>MARCADOR FOSFORESCENTE, PUNTA FINA COLOR A ESCOGER</t>
  </si>
  <si>
    <t>MARCADOR PARA PIZARRA ACRILICA, PUNTA REDONDA COLOR A ESCOGER</t>
  </si>
  <si>
    <t>MARCADOR PERMANENTE</t>
  </si>
  <si>
    <t>PERFORADORAS MEDIANAS DE METAL, DE 2 HUECOS</t>
  </si>
  <si>
    <t>SACAGRAPA DE METAL Y POLIETILENO</t>
  </si>
  <si>
    <t>TIJERAS GRANDES</t>
  </si>
  <si>
    <t>PLUMA DE 0.5 MM</t>
  </si>
  <si>
    <t>PORTACLIP MAGNETICO</t>
  </si>
  <si>
    <t>GOMERO TIPO LAPIZ</t>
  </si>
  <si>
    <t>ALMOHADILLA PARA SELLOS DE HULE</t>
  </si>
  <si>
    <t>FORRO PLASTICO</t>
  </si>
  <si>
    <t>HUMEDECEDOR DE DEDOS</t>
  </si>
  <si>
    <t>LLAVE MAYA</t>
  </si>
  <si>
    <t>ALMOHADILLA PARA MOUSE CON DESCANSA MUÑECA</t>
  </si>
  <si>
    <t>MINAS 0.7 MM</t>
  </si>
  <si>
    <t>MAQUINA SACAPUNTAS</t>
  </si>
  <si>
    <t>REGLA PLASTICA DE 30 CMS</t>
  </si>
  <si>
    <t>BANDERITAS (TAPE-FLAG)</t>
  </si>
  <si>
    <t>4417170190030976</t>
  </si>
  <si>
    <t>4417170190030971</t>
  </si>
  <si>
    <t>4417170190030964</t>
  </si>
  <si>
    <t>4412180492036002</t>
  </si>
  <si>
    <t>4411191290027494</t>
  </si>
  <si>
    <t>4412180492069902</t>
  </si>
  <si>
    <t>4412211890002585</t>
  </si>
  <si>
    <t>3220151290005502</t>
  </si>
  <si>
    <t>3120150392014769</t>
  </si>
  <si>
    <t>3120150392050511</t>
  </si>
  <si>
    <t>3120150392049165</t>
  </si>
  <si>
    <t>3120150392017987</t>
  </si>
  <si>
    <t>3120150392030181</t>
  </si>
  <si>
    <t>4412210490033856</t>
  </si>
  <si>
    <t>4412210492010158</t>
  </si>
  <si>
    <t>4412210490033855</t>
  </si>
  <si>
    <t>4212180292030147</t>
  </si>
  <si>
    <t>4412210692068448</t>
  </si>
  <si>
    <t>4412161590030153</t>
  </si>
  <si>
    <t>3120160392013612</t>
  </si>
  <si>
    <t>4412210792001643</t>
  </si>
  <si>
    <t>4122170590031554</t>
  </si>
  <si>
    <t>4412170692070282</t>
  </si>
  <si>
    <t>4412161990000908</t>
  </si>
  <si>
    <t>4412170890030724</t>
  </si>
  <si>
    <t>4412170892036003</t>
  </si>
  <si>
    <t>4412170892023317</t>
  </si>
  <si>
    <t>4410171690034084</t>
  </si>
  <si>
    <t>4412161392030308</t>
  </si>
  <si>
    <t>4412161892014726</t>
  </si>
  <si>
    <t>4412171392072970</t>
  </si>
  <si>
    <t>4412162892087352</t>
  </si>
  <si>
    <t>3120161092030333</t>
  </si>
  <si>
    <t>4412190590028955</t>
  </si>
  <si>
    <t>4410200190031350</t>
  </si>
  <si>
    <t>4412162292069097</t>
  </si>
  <si>
    <t>4320182492007251</t>
  </si>
  <si>
    <t>4321180292036893</t>
  </si>
  <si>
    <t>4412190292037262</t>
  </si>
  <si>
    <t>4121619900007429</t>
  </si>
  <si>
    <t>4111604900150090</t>
  </si>
  <si>
    <t>5512161692002388</t>
  </si>
  <si>
    <t>29901015100011</t>
  </si>
  <si>
    <t>29901015100012</t>
  </si>
  <si>
    <t>29901015100015</t>
  </si>
  <si>
    <t>29901020000001</t>
  </si>
  <si>
    <t>29901020000280</t>
  </si>
  <si>
    <t>29901020000400</t>
  </si>
  <si>
    <t>29901025150010</t>
  </si>
  <si>
    <t>29901030000001</t>
  </si>
  <si>
    <t>29901030000150</t>
  </si>
  <si>
    <t>29901030000200</t>
  </si>
  <si>
    <t>29901030000220</t>
  </si>
  <si>
    <t>29901030000240</t>
  </si>
  <si>
    <t>29901030175015</t>
  </si>
  <si>
    <t>29901040000039</t>
  </si>
  <si>
    <t>29901040000060</t>
  </si>
  <si>
    <t>29901040250005</t>
  </si>
  <si>
    <t>29901045000400</t>
  </si>
  <si>
    <t>29901050000001</t>
  </si>
  <si>
    <t>29901055450010</t>
  </si>
  <si>
    <t>29901065000003</t>
  </si>
  <si>
    <t>29901070575020</t>
  </si>
  <si>
    <t>29901075000040</t>
  </si>
  <si>
    <t>29901085000001</t>
  </si>
  <si>
    <t>29901090000003</t>
  </si>
  <si>
    <t>29901095000020</t>
  </si>
  <si>
    <t>29901095000400</t>
  </si>
  <si>
    <t>29901095001060</t>
  </si>
  <si>
    <t>29901110775010</t>
  </si>
  <si>
    <t>29901125875010</t>
  </si>
  <si>
    <t>299011300003000</t>
  </si>
  <si>
    <t>29901150000080</t>
  </si>
  <si>
    <t>29901310000100</t>
  </si>
  <si>
    <t>29901315000500</t>
  </si>
  <si>
    <t>29901001025005</t>
  </si>
  <si>
    <t>29901900001902</t>
  </si>
  <si>
    <t>29901900002500</t>
  </si>
  <si>
    <t>29901900080805</t>
  </si>
  <si>
    <t>29901900081005</t>
  </si>
  <si>
    <t>29901080000006</t>
  </si>
  <si>
    <t>29901090000001</t>
  </si>
  <si>
    <t>29901120850025</t>
  </si>
  <si>
    <t>29901900000325</t>
  </si>
  <si>
    <t>29903</t>
  </si>
  <si>
    <t>025010</t>
  </si>
  <si>
    <t>030015</t>
  </si>
  <si>
    <t>125030</t>
  </si>
  <si>
    <t>175056</t>
  </si>
  <si>
    <t>000281</t>
  </si>
  <si>
    <t>007000</t>
  </si>
  <si>
    <t>011039</t>
  </si>
  <si>
    <t>060</t>
  </si>
  <si>
    <t>000460</t>
  </si>
  <si>
    <t>000540</t>
  </si>
  <si>
    <t>000580</t>
  </si>
  <si>
    <t>250080</t>
  </si>
  <si>
    <t>140</t>
  </si>
  <si>
    <t>175075</t>
  </si>
  <si>
    <t>300010</t>
  </si>
  <si>
    <t>300015</t>
  </si>
  <si>
    <t xml:space="preserve">Archivadores de cartón, tamaño oficio con dos pines, </t>
  </si>
  <si>
    <t xml:space="preserve">Archivadores de cartón, tamaño carta con dos pines, con separador alfabético  y prensa plástica, </t>
  </si>
  <si>
    <t xml:space="preserve">CARPETA COLGANTE TAMAÑO OFICIO DE 37,2 cm X 23 cm (CAJA DE 25 UNIDADES), </t>
  </si>
  <si>
    <t xml:space="preserve">CARPETA MANILA CARTA 30cm X 47cm, 150g VARIACIÓN (+/- 0,5 CM) </t>
  </si>
  <si>
    <t>LIBRO DE ACTAS  TAMAÑO CARTA, EMPASTE DE CARTÓN DE 100 FOLIOS</t>
  </si>
  <si>
    <t xml:space="preserve">LIBRO ACTAS DE 200 FOLIOS, TAPAS DE CARTÓN </t>
  </si>
  <si>
    <t>PAPEL BOND 20, TAMAÑO CARTA, 75 gramos, tamaño carta, original y fotocopiadora Peso  75 g/m2 .</t>
  </si>
  <si>
    <t>HOJAS DE COLORES, TAMAÑO CARTA, COLOR  AMARILLO,  VERDE Y NARANJA PAQUETE 100 UNIDADES.</t>
  </si>
  <si>
    <t xml:space="preserve">CUADERNO DE RESORTES, 80 HOJAS 27 x 21 cms </t>
  </si>
  <si>
    <t>LIBRETA PARA TAQUIGRAFÍA DE 70 HOJAS</t>
  </si>
  <si>
    <t xml:space="preserve">NOTA DE PAPEL ADHESIVO (QUITA Y PON) PEQUEÑO DE 34.9mm X 47.6mm </t>
  </si>
  <si>
    <t xml:space="preserve">BLOCK PAPEL RAYADO COMÚN, TAMAÑO CARTA, DE 80 HOJAS </t>
  </si>
  <si>
    <t>SOBRE DE MANILA # 4 DE 9,5 cm ANCHO X 16,5 cm LARGO.</t>
  </si>
  <si>
    <t xml:space="preserve">SOBRES DE MANILA # 10 DE 25 X 30 cm. </t>
  </si>
  <si>
    <t>SOBRE DE MANILA # 14, MEDIDAS 25 cm ANCHO X 38 cm LARGO,</t>
  </si>
  <si>
    <t>SOBRE MANILA SIN LOGO, TAMAÑO OFICIO.</t>
  </si>
  <si>
    <t>SERVILLETA DE PAPEL DE 32.5CM DE LARGO X 17CM DE ANCHO.</t>
  </si>
  <si>
    <t xml:space="preserve">PAPEL HIGIÉNICO JUMBO ROLL PARA DISPENSADOR Biodegradable. </t>
  </si>
  <si>
    <t>PAPEL HIGIÉNICO EN ROLLO PEQUEÑO DE MIL HOJAS SENCILLAS DE 114mm (11,4cm) X 101mm (10,1cm),</t>
  </si>
  <si>
    <t xml:space="preserve">TOALLAS TIPO MAYORDOMO 95 HOJAS. </t>
  </si>
  <si>
    <t xml:space="preserve">TOALLAS PARA MANOS EN ROLLO DE COLOR BLANCO, DE 200 a 205 mm </t>
  </si>
  <si>
    <t>4412201192027325</t>
  </si>
  <si>
    <t>4412201192013638</t>
  </si>
  <si>
    <t>441220179230121</t>
  </si>
  <si>
    <t>4412201192002516</t>
  </si>
  <si>
    <t>1411153192018049</t>
  </si>
  <si>
    <t>1411180890029788</t>
  </si>
  <si>
    <t>1411150792039703</t>
  </si>
  <si>
    <t>1411150792026461</t>
  </si>
  <si>
    <t>1411151492035568</t>
  </si>
  <si>
    <t>1411151492030256</t>
  </si>
  <si>
    <t>1411153092014575</t>
  </si>
  <si>
    <t>1411151492030098</t>
  </si>
  <si>
    <t>4412150692050421</t>
  </si>
  <si>
    <t>4412150592040592</t>
  </si>
  <si>
    <t>4412150692053705</t>
  </si>
  <si>
    <t>4412150592035556</t>
  </si>
  <si>
    <t>1411170590031684</t>
  </si>
  <si>
    <t>1411170492008093</t>
  </si>
  <si>
    <t>1411170492038227</t>
  </si>
  <si>
    <t>1411170392000925</t>
  </si>
  <si>
    <t>1411170392029606</t>
  </si>
  <si>
    <t>29903001025010</t>
  </si>
  <si>
    <t>29903001030015</t>
  </si>
  <si>
    <t>29903001125030</t>
  </si>
  <si>
    <t>29903005000002</t>
  </si>
  <si>
    <t>29903005000020</t>
  </si>
  <si>
    <t>29903015175056</t>
  </si>
  <si>
    <t>29903015000281</t>
  </si>
  <si>
    <t>29903030000100</t>
  </si>
  <si>
    <t>29903035001000</t>
  </si>
  <si>
    <t>29903040007000</t>
  </si>
  <si>
    <t>29903040011039</t>
  </si>
  <si>
    <t>29903060000460</t>
  </si>
  <si>
    <t>29903060000540</t>
  </si>
  <si>
    <t>29903060000580</t>
  </si>
  <si>
    <t>29903060250080</t>
  </si>
  <si>
    <t>29903065000005</t>
  </si>
  <si>
    <t>29903140000080</t>
  </si>
  <si>
    <t>29903140175075</t>
  </si>
  <si>
    <t>29903900300010</t>
  </si>
  <si>
    <t>29903900300015</t>
  </si>
  <si>
    <t>50102</t>
  </si>
  <si>
    <t>008200</t>
  </si>
  <si>
    <t>Carretilla tipo perra</t>
  </si>
  <si>
    <t>Unidad</t>
  </si>
  <si>
    <t>2410150692038152</t>
  </si>
  <si>
    <t>50102900008200</t>
  </si>
  <si>
    <t>29999</t>
  </si>
  <si>
    <t>000140</t>
  </si>
  <si>
    <t xml:space="preserve">Bateria Alcalina AA de 1.5v en paquete de 2 unidades </t>
  </si>
  <si>
    <t xml:space="preserve">Bateria Alcalina AAA de 1.5v en paquete de 2 unidades </t>
  </si>
  <si>
    <t>2611170290031811</t>
  </si>
  <si>
    <t>2611170290031809</t>
  </si>
  <si>
    <t>29999025000100</t>
  </si>
  <si>
    <t>29999025000140</t>
  </si>
  <si>
    <t>1161701 92096858</t>
  </si>
  <si>
    <t>205</t>
  </si>
  <si>
    <t>000199</t>
  </si>
  <si>
    <t>000099</t>
  </si>
  <si>
    <t>balon de futbol #5 cuero</t>
  </si>
  <si>
    <t>balon de baloncesto</t>
  </si>
  <si>
    <t>balon para futbol sala</t>
  </si>
  <si>
    <t>balon de voleybol</t>
  </si>
  <si>
    <t>4916150592006733</t>
  </si>
  <si>
    <t>4916160392021619</t>
  </si>
  <si>
    <t>4916150592100945</t>
  </si>
  <si>
    <t>4916160892067078</t>
  </si>
  <si>
    <t>29999205000199</t>
  </si>
  <si>
    <t>29999205000099</t>
  </si>
  <si>
    <t>29999205000300</t>
  </si>
  <si>
    <t>29999205000500</t>
  </si>
  <si>
    <t>29905</t>
  </si>
  <si>
    <t>000105</t>
  </si>
  <si>
    <t>Detergente líquido concentrado</t>
  </si>
  <si>
    <t>Limpiador de ácido concentrado revomedor de óxido</t>
  </si>
  <si>
    <t>4713180592027483</t>
  </si>
  <si>
    <t>4713180592139585</t>
  </si>
  <si>
    <t>29905045000105</t>
  </si>
  <si>
    <t>29905035000030</t>
  </si>
  <si>
    <t>125010</t>
  </si>
  <si>
    <t>000380</t>
  </si>
  <si>
    <t>000021</t>
  </si>
  <si>
    <t>000290</t>
  </si>
  <si>
    <t>050010</t>
  </si>
  <si>
    <t>000160</t>
  </si>
  <si>
    <t>100010</t>
  </si>
  <si>
    <t>000210</t>
  </si>
  <si>
    <t>000225</t>
  </si>
  <si>
    <t>HISOPO PARA INODORO</t>
  </si>
  <si>
    <t>DESINFECTANTE ABRILLANTADOR</t>
  </si>
  <si>
    <t>DESINFECTANTE EN PASTILLA PARA INODORO</t>
  </si>
  <si>
    <t>ESPONJA DE FIBRA, LAVAPLATOS</t>
  </si>
  <si>
    <t>DETERGENTE EN POLVO</t>
  </si>
  <si>
    <t>JABON LAVAPLATOS EN CREMA DE 300 GRAMOS</t>
  </si>
  <si>
    <t>Litro</t>
  </si>
  <si>
    <t>JABON LIQUIDO BACTERICIDA PARA MANOS</t>
  </si>
  <si>
    <t>DESODORANTE AMBIENTAL EN AEROSOL</t>
  </si>
  <si>
    <t>BOLSA PLASTICA PARA BASURA</t>
  </si>
  <si>
    <t>Kilogramo</t>
  </si>
  <si>
    <t>BOLSA GRANDE PARA BASURA</t>
  </si>
  <si>
    <t>CLORO LIQUIDO</t>
  </si>
  <si>
    <t>ESCOBAS PLASTICAS</t>
  </si>
  <si>
    <t>DESINFECTANTE LIQUIDO MULTIUSO, DIFERENTES AROMAS</t>
  </si>
  <si>
    <t>SHAMPOO PARA VEHICULOS</t>
  </si>
  <si>
    <t>BOLSA PARA BASURA TIPO JARDIN</t>
  </si>
  <si>
    <t>JABON CILINDRICO LAVAPLATOS</t>
  </si>
  <si>
    <t>GUANTES DE HULE PARA ASEO</t>
  </si>
  <si>
    <t>4713160592001351</t>
  </si>
  <si>
    <t>4713180592037997</t>
  </si>
  <si>
    <t>4713181690030177</t>
  </si>
  <si>
    <t>4713160292038906</t>
  </si>
  <si>
    <t>4713180590002267</t>
  </si>
  <si>
    <t>4713181092032263</t>
  </si>
  <si>
    <t>5313160890029423</t>
  </si>
  <si>
    <t>4713181292004563</t>
  </si>
  <si>
    <t>2411150390013701</t>
  </si>
  <si>
    <t>2411150392029679</t>
  </si>
  <si>
    <t>1214190192002552</t>
  </si>
  <si>
    <t>4713160490007553</t>
  </si>
  <si>
    <t>4713180592027716</t>
  </si>
  <si>
    <t>4713182892020042</t>
  </si>
  <si>
    <t>2411150392046994</t>
  </si>
  <si>
    <t>4713181092035863</t>
  </si>
  <si>
    <t>4618150490028248</t>
  </si>
  <si>
    <t>29905015125010</t>
  </si>
  <si>
    <t>29905025000180</t>
  </si>
  <si>
    <t>29905025000380</t>
  </si>
  <si>
    <t>29905030000021</t>
  </si>
  <si>
    <t>29905045000060</t>
  </si>
  <si>
    <t>29905045000280</t>
  </si>
  <si>
    <t>29905045000290</t>
  </si>
  <si>
    <t>29905050050010</t>
  </si>
  <si>
    <t>29905060000160</t>
  </si>
  <si>
    <t>29905060100010</t>
  </si>
  <si>
    <t>29905900000040</t>
  </si>
  <si>
    <t>29905005100015</t>
  </si>
  <si>
    <t>29905025000160</t>
  </si>
  <si>
    <t>29905900000015</t>
  </si>
  <si>
    <t>29905060100015</t>
  </si>
  <si>
    <t>29905045000210</t>
  </si>
  <si>
    <t>29905900000225</t>
  </si>
  <si>
    <t>50104</t>
  </si>
  <si>
    <t>SILLA ERGONOMICA</t>
  </si>
  <si>
    <t>VENTILADOR TIPO COLUMNA</t>
  </si>
  <si>
    <t>ARCHIVADOR METALICO</t>
  </si>
  <si>
    <t>4010160492001003</t>
  </si>
  <si>
    <t>5610170292001768</t>
  </si>
  <si>
    <t>5610150490032072</t>
  </si>
  <si>
    <t>50104001000002</t>
  </si>
  <si>
    <t>50104020000700</t>
  </si>
  <si>
    <t>Funte de Financiemiento</t>
  </si>
  <si>
    <t>Periodo</t>
  </si>
  <si>
    <t>001-INGRESOS CORRIENTES</t>
  </si>
  <si>
    <t>280-TITULOS VALORES</t>
  </si>
  <si>
    <t>I Y II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</si>
</sst>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₡&quot;#,##0.00_);\(&quot;₡&quot;#,##0.00\)"/>
    <numFmt numFmtId="44" formatCode="_(&quot;₡&quot;* #,##0.00_);_(&quot;₡&quot;* \(#,##0.00\);_(&quot;₡&quot;* &quot;-&quot;??_);_(@_)"/>
    <numFmt numFmtId="164" formatCode="&quot;₡&quot;#,##0.00"/>
  </numFmts>
  <fonts count="1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ahoma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15" fillId="0" borderId="0" applyNumberFormat="0" applyFill="0" applyBorder="0" applyAlignment="0" applyProtection="0"/>
  </cellStyleXfs>
  <cellXfs count="1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/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49" fontId="1" fillId="0" borderId="0" xfId="0" applyNumberFormat="1" applyFont="1" applyFill="1" applyBorder="1" applyAlignment="1" applyProtection="1">
      <alignment vertical="center"/>
    </xf>
    <xf numFmtId="0" fontId="0" fillId="3" borderId="0" xfId="0" applyFill="1"/>
    <xf numFmtId="49" fontId="1" fillId="3" borderId="1" xfId="0" applyNumberFormat="1" applyFont="1" applyFill="1" applyBorder="1" applyAlignment="1" applyProtection="1">
      <alignment vertical="center"/>
    </xf>
    <xf numFmtId="0" fontId="7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top"/>
    </xf>
    <xf numFmtId="49" fontId="12" fillId="0" borderId="1" xfId="0" applyNumberFormat="1" applyFont="1" applyFill="1" applyBorder="1" applyAlignment="1">
      <alignment horizontal="center" vertical="top"/>
    </xf>
    <xf numFmtId="49" fontId="12" fillId="0" borderId="1" xfId="0" applyNumberFormat="1" applyFont="1" applyFill="1" applyBorder="1" applyAlignment="1" applyProtection="1">
      <alignment horizontal="left" vertical="top"/>
    </xf>
    <xf numFmtId="49" fontId="12" fillId="0" borderId="1" xfId="0" applyNumberFormat="1" applyFont="1" applyFill="1" applyBorder="1" applyAlignment="1" applyProtection="1">
      <alignment horizontal="center"/>
    </xf>
    <xf numFmtId="164" fontId="13" fillId="0" borderId="1" xfId="1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left" vertical="top" wrapText="1"/>
    </xf>
    <xf numFmtId="49" fontId="13" fillId="0" borderId="1" xfId="0" applyNumberFormat="1" applyFont="1" applyFill="1" applyBorder="1" applyAlignment="1" applyProtection="1">
      <alignment horizontal="left" vertical="top"/>
      <protection locked="0"/>
    </xf>
    <xf numFmtId="1" fontId="13" fillId="0" borderId="1" xfId="0" applyNumberFormat="1" applyFont="1" applyFill="1" applyBorder="1" applyAlignment="1">
      <alignment horizontal="center"/>
    </xf>
    <xf numFmtId="164" fontId="13" fillId="0" borderId="1" xfId="1" applyNumberFormat="1" applyFont="1" applyFill="1" applyBorder="1" applyAlignment="1">
      <alignment horizontal="center" vertical="top"/>
    </xf>
    <xf numFmtId="49" fontId="12" fillId="3" borderId="1" xfId="0" applyNumberFormat="1" applyFont="1" applyFill="1" applyBorder="1" applyAlignment="1" applyProtection="1">
      <alignment horizontal="center" vertical="top"/>
    </xf>
    <xf numFmtId="49" fontId="12" fillId="0" borderId="0" xfId="0" applyNumberFormat="1" applyFont="1" applyAlignment="1">
      <alignment horizontal="center"/>
    </xf>
    <xf numFmtId="49" fontId="12" fillId="3" borderId="1" xfId="0" applyNumberFormat="1" applyFont="1" applyFill="1" applyBorder="1" applyAlignment="1">
      <alignment horizontal="center" vertical="top"/>
    </xf>
    <xf numFmtId="49" fontId="12" fillId="3" borderId="1" xfId="0" applyNumberFormat="1" applyFont="1" applyFill="1" applyBorder="1" applyAlignment="1" applyProtection="1">
      <alignment horizontal="left" vertical="top" wrapText="1"/>
    </xf>
    <xf numFmtId="49" fontId="13" fillId="3" borderId="1" xfId="0" applyNumberFormat="1" applyFont="1" applyFill="1" applyBorder="1" applyAlignment="1" applyProtection="1">
      <alignment horizontal="left" vertical="top"/>
      <protection locked="0"/>
    </xf>
    <xf numFmtId="1" fontId="13" fillId="3" borderId="1" xfId="0" applyNumberFormat="1" applyFont="1" applyFill="1" applyBorder="1" applyAlignment="1">
      <alignment horizontal="center"/>
    </xf>
    <xf numFmtId="164" fontId="13" fillId="3" borderId="1" xfId="1" applyNumberFormat="1" applyFont="1" applyFill="1" applyBorder="1" applyAlignment="1">
      <alignment horizontal="center" vertical="top"/>
    </xf>
    <xf numFmtId="49" fontId="12" fillId="0" borderId="1" xfId="0" applyNumberFormat="1" applyFont="1" applyFill="1" applyBorder="1" applyAlignment="1" applyProtection="1">
      <alignment horizontal="left" vertical="top"/>
      <protection locked="0"/>
    </xf>
    <xf numFmtId="1" fontId="12" fillId="0" borderId="1" xfId="0" applyNumberFormat="1" applyFont="1" applyFill="1" applyBorder="1" applyAlignment="1">
      <alignment horizontal="center"/>
    </xf>
    <xf numFmtId="164" fontId="12" fillId="0" borderId="1" xfId="1" applyNumberFormat="1" applyFont="1" applyFill="1" applyBorder="1" applyAlignment="1">
      <alignment horizontal="center" vertical="top"/>
    </xf>
    <xf numFmtId="49" fontId="12" fillId="0" borderId="1" xfId="0" applyNumberFormat="1" applyFont="1" applyBorder="1" applyAlignment="1">
      <alignment horizontal="center"/>
    </xf>
    <xf numFmtId="49" fontId="12" fillId="3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49" fontId="13" fillId="0" borderId="1" xfId="0" applyNumberFormat="1" applyFont="1" applyBorder="1" applyAlignment="1">
      <alignment horizontal="left"/>
    </xf>
    <xf numFmtId="164" fontId="13" fillId="0" borderId="1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49" fontId="13" fillId="0" borderId="5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/>
    </xf>
    <xf numFmtId="2" fontId="12" fillId="0" borderId="1" xfId="0" applyNumberFormat="1" applyFont="1" applyFill="1" applyBorder="1" applyAlignment="1">
      <alignment horizontal="center" vertical="top"/>
    </xf>
    <xf numFmtId="1" fontId="12" fillId="0" borderId="1" xfId="0" applyNumberFormat="1" applyFont="1" applyFill="1" applyBorder="1" applyAlignment="1">
      <alignment horizontal="center" vertical="top"/>
    </xf>
    <xf numFmtId="49" fontId="12" fillId="0" borderId="1" xfId="0" applyNumberFormat="1" applyFont="1" applyBorder="1"/>
    <xf numFmtId="49" fontId="12" fillId="0" borderId="0" xfId="0" applyNumberFormat="1" applyFont="1"/>
    <xf numFmtId="0" fontId="12" fillId="0" borderId="1" xfId="0" applyFont="1" applyBorder="1" applyAlignment="1">
      <alignment horizontal="left"/>
    </xf>
    <xf numFmtId="49" fontId="12" fillId="0" borderId="5" xfId="0" applyNumberFormat="1" applyFont="1" applyBorder="1" applyAlignment="1">
      <alignment horizontal="left"/>
    </xf>
    <xf numFmtId="0" fontId="4" fillId="3" borderId="1" xfId="3" applyFill="1" applyBorder="1"/>
    <xf numFmtId="0" fontId="15" fillId="0" borderId="0" xfId="4"/>
    <xf numFmtId="49" fontId="12" fillId="0" borderId="4" xfId="0" applyNumberFormat="1" applyFont="1" applyFill="1" applyBorder="1" applyAlignment="1" applyProtection="1">
      <alignment horizontal="center" vertical="top"/>
    </xf>
    <xf numFmtId="0" fontId="0" fillId="6" borderId="6" xfId="0" applyFont="1" applyFill="1" applyBorder="1" applyAlignment="1">
      <alignment horizontal="center"/>
    </xf>
    <xf numFmtId="49" fontId="16" fillId="6" borderId="6" xfId="0" applyNumberFormat="1" applyFont="1" applyFill="1" applyBorder="1" applyAlignment="1">
      <alignment horizontal="left"/>
    </xf>
    <xf numFmtId="49" fontId="16" fillId="7" borderId="6" xfId="0" applyNumberFormat="1" applyFont="1" applyFill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0" fontId="16" fillId="8" borderId="6" xfId="0" applyFont="1" applyFill="1" applyBorder="1" applyAlignment="1">
      <alignment horizontal="center"/>
    </xf>
    <xf numFmtId="49" fontId="16" fillId="7" borderId="6" xfId="0" applyNumberFormat="1" applyFont="1" applyFill="1" applyBorder="1" applyAlignment="1">
      <alignment horizontal="right"/>
    </xf>
    <xf numFmtId="49" fontId="17" fillId="6" borderId="6" xfId="0" applyNumberFormat="1" applyFont="1" applyFill="1" applyBorder="1" applyAlignment="1">
      <alignment horizontal="right"/>
    </xf>
    <xf numFmtId="49" fontId="16" fillId="6" borderId="6" xfId="0" applyNumberFormat="1" applyFont="1" applyFill="1" applyBorder="1" applyAlignment="1">
      <alignment horizontal="left" wrapText="1"/>
    </xf>
    <xf numFmtId="49" fontId="16" fillId="6" borderId="6" xfId="0" applyNumberFormat="1" applyFont="1" applyFill="1" applyBorder="1" applyAlignment="1">
      <alignment horizontal="center"/>
    </xf>
    <xf numFmtId="0" fontId="16" fillId="6" borderId="6" xfId="0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horizontal="left"/>
    </xf>
    <xf numFmtId="0" fontId="16" fillId="9" borderId="6" xfId="0" applyFont="1" applyFill="1" applyBorder="1" applyAlignment="1">
      <alignment horizontal="center"/>
    </xf>
    <xf numFmtId="7" fontId="16" fillId="9" borderId="6" xfId="0" applyNumberFormat="1" applyFont="1" applyFill="1" applyBorder="1" applyAlignment="1">
      <alignment horizontal="center"/>
    </xf>
    <xf numFmtId="7" fontId="16" fillId="8" borderId="6" xfId="0" applyNumberFormat="1" applyFont="1" applyFill="1" applyBorder="1" applyAlignment="1">
      <alignment horizontal="center"/>
    </xf>
    <xf numFmtId="49" fontId="16" fillId="8" borderId="6" xfId="0" applyNumberFormat="1" applyFont="1" applyFill="1" applyBorder="1" applyAlignment="1">
      <alignment horizontal="center"/>
    </xf>
    <xf numFmtId="49" fontId="16" fillId="8" borderId="6" xfId="0" applyNumberFormat="1" applyFont="1" applyFill="1" applyBorder="1" applyAlignment="1">
      <alignment horizontal="right"/>
    </xf>
    <xf numFmtId="49" fontId="16" fillId="8" borderId="6" xfId="0" applyNumberFormat="1" applyFont="1" applyFill="1" applyBorder="1" applyAlignment="1">
      <alignment horizontal="left" wrapText="1"/>
    </xf>
    <xf numFmtId="49" fontId="16" fillId="9" borderId="6" xfId="0" applyNumberFormat="1" applyFont="1" applyFill="1" applyBorder="1" applyAlignment="1">
      <alignment horizontal="center"/>
    </xf>
    <xf numFmtId="49" fontId="16" fillId="9" borderId="6" xfId="0" applyNumberFormat="1" applyFont="1" applyFill="1" applyBorder="1" applyAlignment="1">
      <alignment horizontal="right"/>
    </xf>
    <xf numFmtId="49" fontId="16" fillId="9" borderId="6" xfId="0" applyNumberFormat="1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center"/>
    </xf>
    <xf numFmtId="49" fontId="16" fillId="6" borderId="7" xfId="0" applyNumberFormat="1" applyFont="1" applyFill="1" applyBorder="1" applyAlignment="1">
      <alignment horizontal="center"/>
    </xf>
    <xf numFmtId="49" fontId="12" fillId="0" borderId="5" xfId="0" applyNumberFormat="1" applyFont="1" applyFill="1" applyBorder="1" applyAlignment="1">
      <alignment horizontal="center" vertical="top"/>
    </xf>
    <xf numFmtId="49" fontId="16" fillId="6" borderId="7" xfId="0" applyNumberFormat="1" applyFont="1" applyFill="1" applyBorder="1" applyAlignment="1">
      <alignment horizontal="right"/>
    </xf>
    <xf numFmtId="49" fontId="16" fillId="6" borderId="7" xfId="0" applyNumberFormat="1" applyFont="1" applyFill="1" applyBorder="1" applyAlignment="1">
      <alignment horizontal="left" wrapText="1"/>
    </xf>
    <xf numFmtId="0" fontId="16" fillId="6" borderId="7" xfId="0" applyFont="1" applyFill="1" applyBorder="1" applyAlignment="1">
      <alignment horizontal="center"/>
    </xf>
    <xf numFmtId="49" fontId="16" fillId="9" borderId="1" xfId="0" applyNumberFormat="1" applyFont="1" applyFill="1" applyBorder="1" applyAlignment="1">
      <alignment horizontal="left" wrapText="1"/>
    </xf>
    <xf numFmtId="49" fontId="16" fillId="9" borderId="1" xfId="0" applyNumberFormat="1" applyFont="1" applyFill="1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49" fontId="16" fillId="8" borderId="1" xfId="0" applyNumberFormat="1" applyFont="1" applyFill="1" applyBorder="1" applyAlignment="1">
      <alignment horizontal="center"/>
    </xf>
    <xf numFmtId="49" fontId="16" fillId="9" borderId="7" xfId="0" applyNumberFormat="1" applyFont="1" applyFill="1" applyBorder="1" applyAlignment="1">
      <alignment horizontal="right"/>
    </xf>
    <xf numFmtId="49" fontId="16" fillId="9" borderId="6" xfId="0" applyNumberFormat="1" applyFont="1" applyFill="1" applyBorder="1" applyAlignment="1">
      <alignment horizontal="left"/>
    </xf>
    <xf numFmtId="49" fontId="16" fillId="8" borderId="6" xfId="0" applyNumberFormat="1" applyFont="1" applyFill="1" applyBorder="1" applyAlignment="1">
      <alignment horizontal="left"/>
    </xf>
    <xf numFmtId="49" fontId="13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left"/>
    </xf>
    <xf numFmtId="1" fontId="14" fillId="5" borderId="1" xfId="0" applyNumberFormat="1" applyFont="1" applyFill="1" applyBorder="1" applyAlignment="1">
      <alignment horizontal="center" vertical="center" wrapText="1"/>
    </xf>
    <xf numFmtId="49" fontId="16" fillId="6" borderId="1" xfId="0" applyNumberFormat="1" applyFont="1" applyFill="1" applyBorder="1" applyAlignment="1">
      <alignment horizontal="right"/>
    </xf>
    <xf numFmtId="49" fontId="16" fillId="9" borderId="8" xfId="0" applyNumberFormat="1" applyFont="1" applyFill="1" applyBorder="1" applyAlignment="1">
      <alignment horizontal="left" wrapText="1"/>
    </xf>
    <xf numFmtId="49" fontId="16" fillId="9" borderId="7" xfId="0" applyNumberFormat="1" applyFont="1" applyFill="1" applyBorder="1" applyAlignment="1">
      <alignment horizontal="center"/>
    </xf>
    <xf numFmtId="0" fontId="16" fillId="9" borderId="7" xfId="0" applyFont="1" applyFill="1" applyBorder="1" applyAlignment="1">
      <alignment horizontal="center"/>
    </xf>
    <xf numFmtId="49" fontId="16" fillId="8" borderId="8" xfId="0" applyNumberFormat="1" applyFont="1" applyFill="1" applyBorder="1" applyAlignment="1">
      <alignment horizontal="left" wrapText="1"/>
    </xf>
    <xf numFmtId="49" fontId="16" fillId="8" borderId="7" xfId="0" applyNumberFormat="1" applyFont="1" applyFill="1" applyBorder="1" applyAlignment="1">
      <alignment horizontal="center"/>
    </xf>
    <xf numFmtId="0" fontId="16" fillId="8" borderId="7" xfId="0" applyFont="1" applyFill="1" applyBorder="1" applyAlignment="1">
      <alignment horizontal="center"/>
    </xf>
    <xf numFmtId="7" fontId="0" fillId="6" borderId="6" xfId="0" applyNumberFormat="1" applyFont="1" applyFill="1" applyBorder="1" applyAlignment="1">
      <alignment horizontal="center"/>
    </xf>
    <xf numFmtId="7" fontId="16" fillId="6" borderId="7" xfId="0" applyNumberFormat="1" applyFont="1" applyFill="1" applyBorder="1" applyAlignment="1">
      <alignment horizontal="center"/>
    </xf>
    <xf numFmtId="7" fontId="16" fillId="7" borderId="6" xfId="0" applyNumberFormat="1" applyFont="1" applyFill="1" applyBorder="1" applyAlignment="1">
      <alignment horizontal="center"/>
    </xf>
    <xf numFmtId="7" fontId="16" fillId="9" borderId="7" xfId="0" applyNumberFormat="1" applyFont="1" applyFill="1" applyBorder="1" applyAlignment="1">
      <alignment horizontal="center"/>
    </xf>
    <xf numFmtId="7" fontId="16" fillId="8" borderId="7" xfId="0" applyNumberFormat="1" applyFont="1" applyFill="1" applyBorder="1" applyAlignment="1">
      <alignment horizontal="center"/>
    </xf>
    <xf numFmtId="7" fontId="16" fillId="9" borderId="1" xfId="0" applyNumberFormat="1" applyFont="1" applyFill="1" applyBorder="1" applyAlignment="1">
      <alignment horizontal="center"/>
    </xf>
    <xf numFmtId="7" fontId="16" fillId="6" borderId="6" xfId="0" applyNumberFormat="1" applyFont="1" applyFill="1" applyBorder="1" applyAlignment="1">
      <alignment horizontal="center"/>
    </xf>
    <xf numFmtId="164" fontId="13" fillId="0" borderId="9" xfId="1" applyNumberFormat="1" applyFont="1" applyFill="1" applyBorder="1" applyAlignment="1">
      <alignment horizontal="center" vertical="center"/>
    </xf>
    <xf numFmtId="164" fontId="13" fillId="0" borderId="9" xfId="1" applyNumberFormat="1" applyFont="1" applyFill="1" applyBorder="1" applyAlignment="1">
      <alignment horizontal="center" vertical="top"/>
    </xf>
    <xf numFmtId="164" fontId="13" fillId="3" borderId="9" xfId="1" applyNumberFormat="1" applyFont="1" applyFill="1" applyBorder="1" applyAlignment="1">
      <alignment horizontal="center" vertical="top"/>
    </xf>
    <xf numFmtId="164" fontId="12" fillId="0" borderId="9" xfId="1" applyNumberFormat="1" applyFont="1" applyFill="1" applyBorder="1" applyAlignment="1">
      <alignment horizontal="center" vertical="top"/>
    </xf>
    <xf numFmtId="7" fontId="0" fillId="6" borderId="10" xfId="0" applyNumberFormat="1" applyFont="1" applyFill="1" applyBorder="1" applyAlignment="1">
      <alignment horizontal="center"/>
    </xf>
    <xf numFmtId="164" fontId="13" fillId="0" borderId="9" xfId="0" applyNumberFormat="1" applyFont="1" applyBorder="1" applyAlignment="1">
      <alignment horizontal="center"/>
    </xf>
    <xf numFmtId="164" fontId="16" fillId="6" borderId="10" xfId="0" applyNumberFormat="1" applyFont="1" applyFill="1" applyBorder="1" applyAlignment="1">
      <alignment horizontal="center"/>
    </xf>
    <xf numFmtId="7" fontId="16" fillId="8" borderId="10" xfId="0" applyNumberFormat="1" applyFont="1" applyFill="1" applyBorder="1" applyAlignment="1">
      <alignment horizontal="center"/>
    </xf>
    <xf numFmtId="164" fontId="16" fillId="8" borderId="10" xfId="0" applyNumberFormat="1" applyFont="1" applyFill="1" applyBorder="1" applyAlignment="1">
      <alignment horizontal="center"/>
    </xf>
    <xf numFmtId="164" fontId="16" fillId="7" borderId="11" xfId="0" applyNumberFormat="1" applyFont="1" applyFill="1" applyBorder="1" applyAlignment="1">
      <alignment horizontal="center"/>
    </xf>
    <xf numFmtId="164" fontId="16" fillId="7" borderId="10" xfId="0" applyNumberFormat="1" applyFont="1" applyFill="1" applyBorder="1" applyAlignment="1">
      <alignment horizontal="center"/>
    </xf>
    <xf numFmtId="164" fontId="16" fillId="9" borderId="10" xfId="0" applyNumberFormat="1" applyFont="1" applyFill="1" applyBorder="1" applyAlignment="1">
      <alignment horizontal="center"/>
    </xf>
    <xf numFmtId="164" fontId="16" fillId="9" borderId="11" xfId="0" applyNumberFormat="1" applyFont="1" applyFill="1" applyBorder="1" applyAlignment="1">
      <alignment horizontal="center"/>
    </xf>
    <xf numFmtId="164" fontId="16" fillId="9" borderId="9" xfId="0" applyNumberFormat="1" applyFont="1" applyFill="1" applyBorder="1" applyAlignment="1">
      <alignment horizontal="center"/>
    </xf>
    <xf numFmtId="164" fontId="16" fillId="8" borderId="11" xfId="0" applyNumberFormat="1" applyFont="1" applyFill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11" fillId="4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justify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justify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5">
    <cellStyle name="Hipervínculo" xfId="4" builtinId="8"/>
    <cellStyle name="Moneda" xfId="1" builtin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80"/>
  <sheetViews>
    <sheetView tabSelected="1" topLeftCell="B1" zoomScale="90" zoomScaleNormal="90" workbookViewId="0">
      <selection activeCell="F11" sqref="F11"/>
    </sheetView>
  </sheetViews>
  <sheetFormatPr baseColWidth="10" defaultRowHeight="15" x14ac:dyDescent="0.25"/>
  <cols>
    <col min="1" max="1" width="2" hidden="1" customWidth="1"/>
    <col min="2" max="2" width="8.28515625" style="8" customWidth="1"/>
    <col min="3" max="3" width="9.28515625" style="8" customWidth="1"/>
    <col min="4" max="4" width="14.42578125" style="8" customWidth="1"/>
    <col min="5" max="5" width="20.7109375" customWidth="1"/>
    <col min="6" max="6" width="19.5703125" customWidth="1"/>
    <col min="7" max="7" width="98.42578125" style="10" customWidth="1"/>
    <col min="8" max="8" width="10.28515625" style="10" customWidth="1"/>
    <col min="9" max="9" width="8.5703125" style="8" customWidth="1"/>
    <col min="10" max="10" width="15.85546875" style="11" customWidth="1"/>
    <col min="11" max="11" width="16.5703125" style="11" customWidth="1"/>
    <col min="12" max="12" width="25.28515625" customWidth="1"/>
    <col min="13" max="13" width="18.28515625" customWidth="1"/>
  </cols>
  <sheetData>
    <row r="1" spans="1:13" ht="15" customHeight="1" x14ac:dyDescent="0.25">
      <c r="A1" s="126" t="s">
        <v>281</v>
      </c>
      <c r="B1" s="126"/>
      <c r="C1" s="126"/>
      <c r="D1" s="126"/>
      <c r="E1" s="126"/>
      <c r="F1" s="126"/>
      <c r="G1" s="127"/>
      <c r="H1" s="126"/>
      <c r="I1" s="126"/>
      <c r="J1" s="126"/>
      <c r="K1" s="126"/>
    </row>
    <row r="2" spans="1:13" ht="21.75" customHeight="1" x14ac:dyDescent="0.25">
      <c r="A2" s="128"/>
      <c r="B2" s="128"/>
      <c r="C2" s="128"/>
      <c r="D2" s="128"/>
      <c r="E2" s="128"/>
      <c r="F2" s="128"/>
      <c r="G2" s="129"/>
      <c r="H2" s="128"/>
      <c r="I2" s="128"/>
      <c r="J2" s="128"/>
      <c r="K2" s="128"/>
    </row>
    <row r="3" spans="1:13" ht="24.75" customHeight="1" x14ac:dyDescent="0.25">
      <c r="A3" s="130" t="s">
        <v>92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3" ht="47.25" x14ac:dyDescent="0.25">
      <c r="A4" s="1"/>
      <c r="B4" s="16" t="s">
        <v>86</v>
      </c>
      <c r="C4" s="16" t="s">
        <v>87</v>
      </c>
      <c r="D4" s="16" t="s">
        <v>88</v>
      </c>
      <c r="E4" s="16" t="s">
        <v>180</v>
      </c>
      <c r="F4" s="16" t="s">
        <v>181</v>
      </c>
      <c r="G4" s="17" t="s">
        <v>179</v>
      </c>
      <c r="H4" s="17" t="s">
        <v>90</v>
      </c>
      <c r="I4" s="18" t="s">
        <v>58</v>
      </c>
      <c r="J4" s="19" t="s">
        <v>59</v>
      </c>
      <c r="K4" s="19" t="s">
        <v>60</v>
      </c>
      <c r="L4" s="125" t="s">
        <v>657</v>
      </c>
      <c r="M4" s="125" t="s">
        <v>658</v>
      </c>
    </row>
    <row r="5" spans="1:13" ht="15.75" x14ac:dyDescent="0.25">
      <c r="A5" s="2" t="s">
        <v>2</v>
      </c>
      <c r="B5" s="20" t="s">
        <v>0</v>
      </c>
      <c r="C5" s="20" t="s">
        <v>1</v>
      </c>
      <c r="D5" s="20" t="s">
        <v>3</v>
      </c>
      <c r="E5" s="21" t="s">
        <v>61</v>
      </c>
      <c r="F5" s="50"/>
      <c r="G5" s="22" t="s">
        <v>91</v>
      </c>
      <c r="H5" s="22" t="s">
        <v>93</v>
      </c>
      <c r="I5" s="23" t="s">
        <v>97</v>
      </c>
      <c r="J5" s="24" t="s">
        <v>98</v>
      </c>
      <c r="K5" s="109">
        <v>75544346</v>
      </c>
      <c r="L5" s="3" t="s">
        <v>659</v>
      </c>
      <c r="M5" s="3" t="s">
        <v>661</v>
      </c>
    </row>
    <row r="6" spans="1:13" ht="17.25" customHeight="1" x14ac:dyDescent="0.25">
      <c r="A6" s="2" t="s">
        <v>2</v>
      </c>
      <c r="B6" s="20" t="s">
        <v>17</v>
      </c>
      <c r="C6" s="20" t="s">
        <v>6</v>
      </c>
      <c r="D6" s="20" t="s">
        <v>3</v>
      </c>
      <c r="E6" s="21" t="s">
        <v>62</v>
      </c>
      <c r="F6" s="49"/>
      <c r="G6" s="25" t="s">
        <v>280</v>
      </c>
      <c r="H6" s="26" t="s">
        <v>93</v>
      </c>
      <c r="I6" s="27">
        <v>12</v>
      </c>
      <c r="J6" s="24">
        <f>K6/36</f>
        <v>543045.72222222225</v>
      </c>
      <c r="K6" s="109">
        <v>19549646</v>
      </c>
      <c r="L6" s="3" t="s">
        <v>659</v>
      </c>
      <c r="M6" s="3" t="s">
        <v>661</v>
      </c>
    </row>
    <row r="7" spans="1:13" ht="15.75" x14ac:dyDescent="0.25">
      <c r="A7" s="2" t="s">
        <v>2</v>
      </c>
      <c r="B7" s="20" t="s">
        <v>20</v>
      </c>
      <c r="C7" s="20" t="s">
        <v>6</v>
      </c>
      <c r="D7" s="20" t="s">
        <v>21</v>
      </c>
      <c r="E7" s="21" t="s">
        <v>63</v>
      </c>
      <c r="F7" s="21" t="s">
        <v>225</v>
      </c>
      <c r="G7" s="25" t="s">
        <v>111</v>
      </c>
      <c r="H7" s="26" t="s">
        <v>93</v>
      </c>
      <c r="I7" s="27">
        <v>12</v>
      </c>
      <c r="J7" s="24">
        <f>K7/12</f>
        <v>212916.66666666666</v>
      </c>
      <c r="K7" s="109">
        <v>2555000</v>
      </c>
      <c r="L7" s="3" t="s">
        <v>659</v>
      </c>
      <c r="M7" s="3" t="s">
        <v>661</v>
      </c>
    </row>
    <row r="8" spans="1:13" ht="15.75" x14ac:dyDescent="0.25">
      <c r="A8" s="2" t="s">
        <v>2</v>
      </c>
      <c r="B8" s="20" t="s">
        <v>22</v>
      </c>
      <c r="C8" s="20" t="s">
        <v>1</v>
      </c>
      <c r="D8" s="20" t="s">
        <v>10</v>
      </c>
      <c r="E8" s="21" t="s">
        <v>64</v>
      </c>
      <c r="F8" s="49"/>
      <c r="G8" s="25" t="s">
        <v>112</v>
      </c>
      <c r="H8" s="26" t="s">
        <v>93</v>
      </c>
      <c r="I8" s="27">
        <v>12</v>
      </c>
      <c r="J8" s="28">
        <f>K8/12</f>
        <v>462500</v>
      </c>
      <c r="K8" s="110">
        <v>5550000</v>
      </c>
      <c r="L8" s="3" t="s">
        <v>659</v>
      </c>
      <c r="M8" s="3" t="s">
        <v>661</v>
      </c>
    </row>
    <row r="9" spans="1:13" ht="15.75" x14ac:dyDescent="0.25">
      <c r="A9" s="2"/>
      <c r="B9" s="29" t="s">
        <v>118</v>
      </c>
      <c r="C9" s="30" t="s">
        <v>1</v>
      </c>
      <c r="D9" s="30" t="s">
        <v>3</v>
      </c>
      <c r="E9" s="31" t="s">
        <v>123</v>
      </c>
      <c r="F9" s="21" t="s">
        <v>189</v>
      </c>
      <c r="G9" s="32" t="s">
        <v>114</v>
      </c>
      <c r="H9" s="33" t="s">
        <v>93</v>
      </c>
      <c r="I9" s="34">
        <v>12</v>
      </c>
      <c r="J9" s="35">
        <f>K9/12</f>
        <v>50000</v>
      </c>
      <c r="K9" s="111">
        <v>600000</v>
      </c>
      <c r="L9" s="3" t="s">
        <v>659</v>
      </c>
      <c r="M9" s="3" t="s">
        <v>661</v>
      </c>
    </row>
    <row r="10" spans="1:13" s="13" customFormat="1" ht="15.75" x14ac:dyDescent="0.25">
      <c r="A10" s="14" t="s">
        <v>2</v>
      </c>
      <c r="B10" s="29" t="s">
        <v>23</v>
      </c>
      <c r="C10" s="29" t="s">
        <v>8</v>
      </c>
      <c r="D10" s="29" t="s">
        <v>3</v>
      </c>
      <c r="E10" s="31" t="s">
        <v>65</v>
      </c>
      <c r="F10" s="21"/>
      <c r="G10" s="32" t="s">
        <v>52</v>
      </c>
      <c r="H10" s="33" t="s">
        <v>93</v>
      </c>
      <c r="I10" s="34">
        <v>12</v>
      </c>
      <c r="J10" s="35">
        <f>K10/12</f>
        <v>805666.66666666663</v>
      </c>
      <c r="K10" s="111">
        <v>9668000</v>
      </c>
      <c r="L10" s="3" t="s">
        <v>659</v>
      </c>
      <c r="M10" s="3" t="s">
        <v>661</v>
      </c>
    </row>
    <row r="11" spans="1:13" ht="15.75" x14ac:dyDescent="0.25">
      <c r="A11" s="2" t="s">
        <v>2</v>
      </c>
      <c r="B11" s="20" t="s">
        <v>23</v>
      </c>
      <c r="C11" s="20" t="s">
        <v>8</v>
      </c>
      <c r="D11" s="20" t="s">
        <v>10</v>
      </c>
      <c r="E11" s="21" t="s">
        <v>66</v>
      </c>
      <c r="F11" s="21" t="s">
        <v>190</v>
      </c>
      <c r="G11" s="25" t="s">
        <v>235</v>
      </c>
      <c r="H11" s="33" t="s">
        <v>93</v>
      </c>
      <c r="I11" s="27">
        <v>12</v>
      </c>
      <c r="J11" s="28">
        <v>47700</v>
      </c>
      <c r="K11" s="110">
        <f>J11*12</f>
        <v>572400</v>
      </c>
      <c r="L11" s="3" t="s">
        <v>659</v>
      </c>
      <c r="M11" s="3" t="s">
        <v>661</v>
      </c>
    </row>
    <row r="12" spans="1:13" s="6" customFormat="1" ht="15.75" x14ac:dyDescent="0.25">
      <c r="A12" s="2" t="s">
        <v>2</v>
      </c>
      <c r="B12" s="20" t="s">
        <v>25</v>
      </c>
      <c r="C12" s="20" t="s">
        <v>1</v>
      </c>
      <c r="D12" s="20" t="s">
        <v>12</v>
      </c>
      <c r="E12" s="21" t="s">
        <v>67</v>
      </c>
      <c r="F12" s="21" t="s">
        <v>227</v>
      </c>
      <c r="G12" s="25" t="s">
        <v>226</v>
      </c>
      <c r="H12" s="36" t="s">
        <v>89</v>
      </c>
      <c r="I12" s="37">
        <v>15</v>
      </c>
      <c r="J12" s="38">
        <f>K12/15</f>
        <v>48000</v>
      </c>
      <c r="K12" s="112">
        <v>720000</v>
      </c>
      <c r="L12" s="3" t="s">
        <v>659</v>
      </c>
      <c r="M12" s="3" t="s">
        <v>661</v>
      </c>
    </row>
    <row r="13" spans="1:13" ht="14.25" customHeight="1" x14ac:dyDescent="0.25">
      <c r="A13" s="2"/>
      <c r="B13" s="20" t="s">
        <v>26</v>
      </c>
      <c r="C13" s="20" t="s">
        <v>228</v>
      </c>
      <c r="D13" s="20" t="s">
        <v>229</v>
      </c>
      <c r="E13" s="21" t="s">
        <v>184</v>
      </c>
      <c r="F13" s="21" t="s">
        <v>232</v>
      </c>
      <c r="G13" s="25" t="s">
        <v>119</v>
      </c>
      <c r="H13" s="25" t="s">
        <v>89</v>
      </c>
      <c r="I13" s="37">
        <v>5</v>
      </c>
      <c r="J13" s="38">
        <f>K13/5</f>
        <v>46575</v>
      </c>
      <c r="K13" s="112">
        <v>232875</v>
      </c>
      <c r="L13" s="3" t="s">
        <v>659</v>
      </c>
      <c r="M13" s="3" t="s">
        <v>661</v>
      </c>
    </row>
    <row r="14" spans="1:13" ht="15" customHeight="1" x14ac:dyDescent="0.25">
      <c r="A14" s="2" t="s">
        <v>2</v>
      </c>
      <c r="B14" s="20" t="s">
        <v>27</v>
      </c>
      <c r="C14" s="20" t="s">
        <v>6</v>
      </c>
      <c r="D14" s="20" t="s">
        <v>127</v>
      </c>
      <c r="E14" s="21" t="s">
        <v>182</v>
      </c>
      <c r="F14" s="21" t="s">
        <v>231</v>
      </c>
      <c r="G14" s="32" t="s">
        <v>113</v>
      </c>
      <c r="H14" s="36" t="s">
        <v>89</v>
      </c>
      <c r="I14" s="37">
        <v>20</v>
      </c>
      <c r="J14" s="38">
        <f>K14/22</f>
        <v>4545.454545454545</v>
      </c>
      <c r="K14" s="112">
        <v>100000</v>
      </c>
      <c r="L14" s="3" t="s">
        <v>659</v>
      </c>
      <c r="M14" s="3" t="s">
        <v>661</v>
      </c>
    </row>
    <row r="15" spans="1:13" ht="15.75" x14ac:dyDescent="0.25">
      <c r="A15" s="2"/>
      <c r="B15" s="39" t="s">
        <v>32</v>
      </c>
      <c r="C15" s="39" t="s">
        <v>166</v>
      </c>
      <c r="D15" s="39" t="s">
        <v>3</v>
      </c>
      <c r="E15" s="21" t="s">
        <v>185</v>
      </c>
      <c r="F15" s="21" t="s">
        <v>230</v>
      </c>
      <c r="G15" s="32" t="s">
        <v>115</v>
      </c>
      <c r="H15" s="26" t="s">
        <v>89</v>
      </c>
      <c r="I15" s="27">
        <v>1</v>
      </c>
      <c r="J15" s="28">
        <v>1500000</v>
      </c>
      <c r="K15" s="110">
        <v>450000</v>
      </c>
      <c r="L15" s="3" t="s">
        <v>659</v>
      </c>
      <c r="M15" s="3" t="s">
        <v>661</v>
      </c>
    </row>
    <row r="16" spans="1:13" ht="15.75" x14ac:dyDescent="0.25">
      <c r="A16" s="2"/>
      <c r="B16" s="39" t="s">
        <v>32</v>
      </c>
      <c r="C16" s="30" t="s">
        <v>145</v>
      </c>
      <c r="D16" s="30" t="s">
        <v>10</v>
      </c>
      <c r="E16" s="21" t="s">
        <v>146</v>
      </c>
      <c r="F16" s="21" t="s">
        <v>191</v>
      </c>
      <c r="G16" s="32" t="s">
        <v>116</v>
      </c>
      <c r="H16" s="26" t="s">
        <v>93</v>
      </c>
      <c r="I16" s="27">
        <v>12</v>
      </c>
      <c r="J16" s="28">
        <f>K16/I16</f>
        <v>541666.66666666663</v>
      </c>
      <c r="K16" s="110">
        <v>6500000</v>
      </c>
      <c r="L16" s="3" t="s">
        <v>659</v>
      </c>
      <c r="M16" s="3" t="s">
        <v>661</v>
      </c>
    </row>
    <row r="17" spans="1:13" ht="15.75" x14ac:dyDescent="0.25">
      <c r="A17" s="2"/>
      <c r="B17" s="40" t="s">
        <v>32</v>
      </c>
      <c r="C17" s="30" t="s">
        <v>8</v>
      </c>
      <c r="D17" s="30" t="s">
        <v>147</v>
      </c>
      <c r="E17" s="21" t="s">
        <v>148</v>
      </c>
      <c r="F17" s="21" t="s">
        <v>192</v>
      </c>
      <c r="G17" s="32" t="s">
        <v>117</v>
      </c>
      <c r="H17" s="26" t="s">
        <v>89</v>
      </c>
      <c r="I17" s="27">
        <v>40</v>
      </c>
      <c r="J17" s="28">
        <f>K17/I17</f>
        <v>6000</v>
      </c>
      <c r="K17" s="110">
        <v>240000</v>
      </c>
      <c r="L17" s="3" t="s">
        <v>659</v>
      </c>
      <c r="M17" s="3" t="s">
        <v>661</v>
      </c>
    </row>
    <row r="18" spans="1:13" ht="15.75" x14ac:dyDescent="0.25">
      <c r="A18" s="2" t="s">
        <v>2</v>
      </c>
      <c r="B18" s="20" t="s">
        <v>37</v>
      </c>
      <c r="C18" s="20" t="s">
        <v>8</v>
      </c>
      <c r="D18" s="20" t="s">
        <v>38</v>
      </c>
      <c r="E18" s="21" t="s">
        <v>69</v>
      </c>
      <c r="F18" s="21" t="s">
        <v>220</v>
      </c>
      <c r="G18" s="32" t="s">
        <v>53</v>
      </c>
      <c r="H18" s="26" t="s">
        <v>89</v>
      </c>
      <c r="I18" s="27">
        <v>4</v>
      </c>
      <c r="J18" s="28">
        <v>50000</v>
      </c>
      <c r="K18" s="110">
        <v>200000</v>
      </c>
      <c r="L18" s="3" t="s">
        <v>659</v>
      </c>
      <c r="M18" s="3" t="s">
        <v>661</v>
      </c>
    </row>
    <row r="19" spans="1:13" ht="15.75" x14ac:dyDescent="0.25">
      <c r="B19" s="41">
        <v>10499</v>
      </c>
      <c r="C19" s="20" t="s">
        <v>8</v>
      </c>
      <c r="D19" s="20" t="s">
        <v>38</v>
      </c>
      <c r="E19" s="21" t="s">
        <v>69</v>
      </c>
      <c r="F19" s="21"/>
      <c r="G19" s="42" t="s">
        <v>236</v>
      </c>
      <c r="H19" s="42" t="s">
        <v>89</v>
      </c>
      <c r="I19" s="41">
        <v>4</v>
      </c>
      <c r="J19" s="43">
        <f t="shared" ref="J19:J34" si="0">K19/I19</f>
        <v>37500</v>
      </c>
      <c r="K19" s="110">
        <v>150000</v>
      </c>
      <c r="L19" s="3" t="s">
        <v>659</v>
      </c>
      <c r="M19" s="3" t="s">
        <v>661</v>
      </c>
    </row>
    <row r="20" spans="1:13" ht="15.75" x14ac:dyDescent="0.25">
      <c r="A20" s="2"/>
      <c r="B20" s="39" t="s">
        <v>37</v>
      </c>
      <c r="C20" s="39" t="s">
        <v>6</v>
      </c>
      <c r="D20" s="30" t="s">
        <v>31</v>
      </c>
      <c r="E20" s="21" t="s">
        <v>68</v>
      </c>
      <c r="F20" s="21" t="s">
        <v>219</v>
      </c>
      <c r="G20" s="32" t="s">
        <v>237</v>
      </c>
      <c r="H20" s="36" t="s">
        <v>89</v>
      </c>
      <c r="I20" s="37">
        <v>2</v>
      </c>
      <c r="J20" s="38">
        <f t="shared" si="0"/>
        <v>1220000</v>
      </c>
      <c r="K20" s="112">
        <v>2440000</v>
      </c>
      <c r="L20" s="3" t="s">
        <v>659</v>
      </c>
      <c r="M20" s="3" t="s">
        <v>661</v>
      </c>
    </row>
    <row r="21" spans="1:13" ht="15.75" x14ac:dyDescent="0.25">
      <c r="A21" s="2" t="s">
        <v>2</v>
      </c>
      <c r="B21" s="20" t="s">
        <v>39</v>
      </c>
      <c r="C21" s="20" t="s">
        <v>1</v>
      </c>
      <c r="D21" s="20" t="s">
        <v>13</v>
      </c>
      <c r="E21" s="21" t="s">
        <v>70</v>
      </c>
      <c r="F21" s="21"/>
      <c r="G21" s="32" t="s">
        <v>54</v>
      </c>
      <c r="H21" s="36" t="s">
        <v>89</v>
      </c>
      <c r="I21" s="37">
        <v>100</v>
      </c>
      <c r="J21" s="38">
        <f t="shared" si="0"/>
        <v>10000</v>
      </c>
      <c r="K21" s="112">
        <v>1000000</v>
      </c>
      <c r="L21" s="3" t="s">
        <v>659</v>
      </c>
      <c r="M21" s="3" t="s">
        <v>661</v>
      </c>
    </row>
    <row r="22" spans="1:13" ht="15.75" x14ac:dyDescent="0.25">
      <c r="A22" s="2" t="s">
        <v>2</v>
      </c>
      <c r="B22" s="20" t="s">
        <v>40</v>
      </c>
      <c r="C22" s="20" t="s">
        <v>1</v>
      </c>
      <c r="D22" s="20" t="s">
        <v>18</v>
      </c>
      <c r="E22" s="21" t="s">
        <v>71</v>
      </c>
      <c r="F22" s="21"/>
      <c r="G22" s="32" t="s">
        <v>55</v>
      </c>
      <c r="H22" s="36" t="s">
        <v>89</v>
      </c>
      <c r="I22" s="37">
        <v>200</v>
      </c>
      <c r="J22" s="38">
        <f t="shared" si="0"/>
        <v>102500</v>
      </c>
      <c r="K22" s="112">
        <v>20500000</v>
      </c>
      <c r="L22" s="3" t="s">
        <v>659</v>
      </c>
      <c r="M22" s="3" t="s">
        <v>661</v>
      </c>
    </row>
    <row r="23" spans="1:13" ht="15.75" x14ac:dyDescent="0.25">
      <c r="A23" s="2" t="s">
        <v>2</v>
      </c>
      <c r="B23" s="20" t="s">
        <v>41</v>
      </c>
      <c r="C23" s="20" t="s">
        <v>1</v>
      </c>
      <c r="D23" s="20" t="s">
        <v>10</v>
      </c>
      <c r="E23" s="21" t="s">
        <v>72</v>
      </c>
      <c r="F23" s="21"/>
      <c r="G23" s="25" t="s">
        <v>56</v>
      </c>
      <c r="H23" s="36" t="s">
        <v>89</v>
      </c>
      <c r="I23" s="37">
        <v>4</v>
      </c>
      <c r="J23" s="38">
        <v>900000</v>
      </c>
      <c r="K23" s="112">
        <f>J23*I23</f>
        <v>3600000</v>
      </c>
      <c r="L23" s="3" t="s">
        <v>659</v>
      </c>
      <c r="M23" s="3" t="s">
        <v>661</v>
      </c>
    </row>
    <row r="24" spans="1:13" ht="15.75" x14ac:dyDescent="0.25">
      <c r="A24" s="2"/>
      <c r="B24" s="20" t="s">
        <v>41</v>
      </c>
      <c r="C24" s="20" t="s">
        <v>1</v>
      </c>
      <c r="D24" s="57" t="s">
        <v>5</v>
      </c>
      <c r="E24" s="21" t="s">
        <v>279</v>
      </c>
      <c r="F24" s="21"/>
      <c r="G24" s="25" t="s">
        <v>278</v>
      </c>
      <c r="H24" s="36" t="s">
        <v>89</v>
      </c>
      <c r="I24" s="37">
        <v>4</v>
      </c>
      <c r="J24" s="38">
        <v>450000</v>
      </c>
      <c r="K24" s="112">
        <f>J24*I24</f>
        <v>1800000</v>
      </c>
      <c r="L24" s="3" t="s">
        <v>659</v>
      </c>
      <c r="M24" s="3" t="s">
        <v>661</v>
      </c>
    </row>
    <row r="25" spans="1:13" s="6" customFormat="1" ht="17.25" customHeight="1" x14ac:dyDescent="0.25">
      <c r="A25" s="2"/>
      <c r="B25" s="39" t="s">
        <v>42</v>
      </c>
      <c r="C25" s="39" t="s">
        <v>1</v>
      </c>
      <c r="D25" s="44" t="s">
        <v>24</v>
      </c>
      <c r="E25" s="21" t="s">
        <v>73</v>
      </c>
      <c r="F25" s="21" t="s">
        <v>218</v>
      </c>
      <c r="G25" s="25" t="s">
        <v>105</v>
      </c>
      <c r="H25" s="36" t="s">
        <v>89</v>
      </c>
      <c r="I25" s="37">
        <v>50</v>
      </c>
      <c r="J25" s="38">
        <f t="shared" si="0"/>
        <v>240000</v>
      </c>
      <c r="K25" s="112">
        <v>12000000</v>
      </c>
      <c r="L25" s="3" t="s">
        <v>659</v>
      </c>
      <c r="M25" s="3" t="s">
        <v>661</v>
      </c>
    </row>
    <row r="26" spans="1:13" ht="15.75" x14ac:dyDescent="0.25">
      <c r="A26" s="2" t="s">
        <v>2</v>
      </c>
      <c r="B26" s="20" t="s">
        <v>44</v>
      </c>
      <c r="C26" s="20" t="s">
        <v>1</v>
      </c>
      <c r="D26" s="20" t="s">
        <v>5</v>
      </c>
      <c r="E26" s="21" t="s">
        <v>74</v>
      </c>
      <c r="F26" s="21" t="s">
        <v>193</v>
      </c>
      <c r="G26" s="25" t="s">
        <v>94</v>
      </c>
      <c r="H26" s="26" t="s">
        <v>89</v>
      </c>
      <c r="I26" s="27">
        <v>4</v>
      </c>
      <c r="J26" s="28">
        <f t="shared" si="0"/>
        <v>625000</v>
      </c>
      <c r="K26" s="110">
        <v>2500000</v>
      </c>
      <c r="L26" s="3" t="s">
        <v>659</v>
      </c>
      <c r="M26" s="3" t="s">
        <v>661</v>
      </c>
    </row>
    <row r="27" spans="1:13" ht="15.75" x14ac:dyDescent="0.25">
      <c r="A27" s="2"/>
      <c r="B27" s="30" t="s">
        <v>108</v>
      </c>
      <c r="C27" s="30" t="s">
        <v>15</v>
      </c>
      <c r="D27" s="30" t="s">
        <v>10</v>
      </c>
      <c r="E27" s="21" t="s">
        <v>149</v>
      </c>
      <c r="F27" s="21" t="s">
        <v>194</v>
      </c>
      <c r="G27" s="25" t="s">
        <v>120</v>
      </c>
      <c r="H27" s="26" t="s">
        <v>89</v>
      </c>
      <c r="I27" s="27">
        <v>20</v>
      </c>
      <c r="J27" s="28">
        <f t="shared" si="0"/>
        <v>100000</v>
      </c>
      <c r="K27" s="110">
        <v>2000000</v>
      </c>
      <c r="L27" s="3" t="s">
        <v>659</v>
      </c>
      <c r="M27" s="3" t="s">
        <v>661</v>
      </c>
    </row>
    <row r="28" spans="1:13" ht="15" customHeight="1" x14ac:dyDescent="0.25">
      <c r="A28" s="2" t="s">
        <v>2</v>
      </c>
      <c r="B28" s="20" t="s">
        <v>45</v>
      </c>
      <c r="C28" s="20" t="s">
        <v>8</v>
      </c>
      <c r="D28" s="20" t="s">
        <v>10</v>
      </c>
      <c r="E28" s="21" t="s">
        <v>75</v>
      </c>
      <c r="F28" s="21" t="s">
        <v>195</v>
      </c>
      <c r="G28" s="25" t="s">
        <v>95</v>
      </c>
      <c r="H28" s="26" t="s">
        <v>89</v>
      </c>
      <c r="I28" s="27">
        <v>35</v>
      </c>
      <c r="J28" s="28">
        <f t="shared" si="0"/>
        <v>85714.28571428571</v>
      </c>
      <c r="K28" s="110">
        <v>3000000</v>
      </c>
      <c r="L28" s="3" t="s">
        <v>659</v>
      </c>
      <c r="M28" s="3" t="s">
        <v>661</v>
      </c>
    </row>
    <row r="29" spans="1:13" ht="15" customHeight="1" x14ac:dyDescent="0.25">
      <c r="A29" s="2"/>
      <c r="B29" s="20" t="s">
        <v>282</v>
      </c>
      <c r="C29" s="20" t="s">
        <v>8</v>
      </c>
      <c r="D29" s="20" t="s">
        <v>283</v>
      </c>
      <c r="E29" s="21" t="s">
        <v>288</v>
      </c>
      <c r="F29" s="20" t="s">
        <v>284</v>
      </c>
      <c r="G29" s="25" t="s">
        <v>285</v>
      </c>
      <c r="H29" s="26" t="s">
        <v>89</v>
      </c>
      <c r="I29" s="58">
        <v>1</v>
      </c>
      <c r="J29" s="102">
        <v>1000000</v>
      </c>
      <c r="K29" s="113">
        <v>1000000</v>
      </c>
      <c r="L29" s="3" t="s">
        <v>659</v>
      </c>
      <c r="M29" s="3" t="s">
        <v>661</v>
      </c>
    </row>
    <row r="30" spans="1:13" ht="15" customHeight="1" x14ac:dyDescent="0.25">
      <c r="A30" s="2"/>
      <c r="B30" s="20" t="s">
        <v>282</v>
      </c>
      <c r="C30" s="20" t="s">
        <v>8</v>
      </c>
      <c r="D30" s="20" t="s">
        <v>283</v>
      </c>
      <c r="E30" s="21" t="s">
        <v>288</v>
      </c>
      <c r="F30" s="20" t="s">
        <v>287</v>
      </c>
      <c r="G30" s="25" t="s">
        <v>286</v>
      </c>
      <c r="H30" s="26" t="s">
        <v>89</v>
      </c>
      <c r="I30" s="62">
        <v>1</v>
      </c>
      <c r="J30" s="71">
        <v>500000</v>
      </c>
      <c r="K30" s="113">
        <v>500000</v>
      </c>
      <c r="L30" s="3" t="s">
        <v>659</v>
      </c>
      <c r="M30" s="3" t="s">
        <v>661</v>
      </c>
    </row>
    <row r="31" spans="1:13" ht="15.75" x14ac:dyDescent="0.25">
      <c r="A31" s="2" t="s">
        <v>2</v>
      </c>
      <c r="B31" s="20" t="s">
        <v>46</v>
      </c>
      <c r="C31" s="20" t="s">
        <v>6</v>
      </c>
      <c r="D31" s="20" t="s">
        <v>10</v>
      </c>
      <c r="E31" s="21" t="s">
        <v>76</v>
      </c>
      <c r="F31" s="21"/>
      <c r="G31" s="25" t="s">
        <v>238</v>
      </c>
      <c r="H31" s="26" t="s">
        <v>89</v>
      </c>
      <c r="I31" s="27">
        <v>4</v>
      </c>
      <c r="J31" s="28">
        <f t="shared" si="0"/>
        <v>62500</v>
      </c>
      <c r="K31" s="110">
        <v>250000</v>
      </c>
      <c r="L31" s="3" t="s">
        <v>659</v>
      </c>
      <c r="M31" s="3" t="s">
        <v>661</v>
      </c>
    </row>
    <row r="32" spans="1:13" ht="15.75" x14ac:dyDescent="0.25">
      <c r="A32" s="2"/>
      <c r="B32" s="20" t="s">
        <v>124</v>
      </c>
      <c r="C32" s="20" t="s">
        <v>6</v>
      </c>
      <c r="D32" s="20" t="s">
        <v>10</v>
      </c>
      <c r="E32" s="21" t="s">
        <v>277</v>
      </c>
      <c r="F32" s="21"/>
      <c r="G32" s="25" t="s">
        <v>121</v>
      </c>
      <c r="H32" s="26" t="s">
        <v>89</v>
      </c>
      <c r="I32" s="27">
        <v>4</v>
      </c>
      <c r="J32" s="28">
        <f t="shared" si="0"/>
        <v>150000</v>
      </c>
      <c r="K32" s="110">
        <v>600000</v>
      </c>
      <c r="L32" s="3" t="s">
        <v>659</v>
      </c>
      <c r="M32" s="3" t="s">
        <v>661</v>
      </c>
    </row>
    <row r="33" spans="1:13" ht="16.5" customHeight="1" x14ac:dyDescent="0.25">
      <c r="A33" s="2" t="s">
        <v>2</v>
      </c>
      <c r="B33" s="20" t="s">
        <v>47</v>
      </c>
      <c r="C33" s="20" t="s">
        <v>1</v>
      </c>
      <c r="D33" s="20" t="s">
        <v>9</v>
      </c>
      <c r="E33" s="21" t="s">
        <v>77</v>
      </c>
      <c r="F33" s="21"/>
      <c r="G33" s="25" t="s">
        <v>57</v>
      </c>
      <c r="H33" s="36" t="s">
        <v>89</v>
      </c>
      <c r="I33" s="37">
        <v>50</v>
      </c>
      <c r="J33" s="38">
        <f t="shared" si="0"/>
        <v>10000</v>
      </c>
      <c r="K33" s="112">
        <v>500000</v>
      </c>
      <c r="L33" s="3" t="s">
        <v>659</v>
      </c>
      <c r="M33" s="3" t="s">
        <v>661</v>
      </c>
    </row>
    <row r="34" spans="1:13" ht="15.75" x14ac:dyDescent="0.25">
      <c r="A34" s="2"/>
      <c r="B34" s="20" t="s">
        <v>47</v>
      </c>
      <c r="C34" s="20" t="s">
        <v>1</v>
      </c>
      <c r="D34" s="20" t="s">
        <v>18</v>
      </c>
      <c r="E34" s="21" t="s">
        <v>276</v>
      </c>
      <c r="F34" s="21"/>
      <c r="G34" s="25" t="s">
        <v>122</v>
      </c>
      <c r="H34" s="36" t="s">
        <v>93</v>
      </c>
      <c r="I34" s="37">
        <v>12</v>
      </c>
      <c r="J34" s="38">
        <f t="shared" si="0"/>
        <v>958333.33333333337</v>
      </c>
      <c r="K34" s="112">
        <v>11500000</v>
      </c>
      <c r="L34" s="3" t="s">
        <v>659</v>
      </c>
      <c r="M34" s="3" t="s">
        <v>661</v>
      </c>
    </row>
    <row r="35" spans="1:13" ht="16.5" customHeight="1" x14ac:dyDescent="0.25">
      <c r="A35" s="2" t="s">
        <v>2</v>
      </c>
      <c r="B35" s="20">
        <v>20104</v>
      </c>
      <c r="C35" s="20" t="s">
        <v>43</v>
      </c>
      <c r="D35" s="20" t="s">
        <v>49</v>
      </c>
      <c r="E35" s="21" t="s">
        <v>78</v>
      </c>
      <c r="F35" s="21" t="s">
        <v>210</v>
      </c>
      <c r="G35" s="25" t="s">
        <v>99</v>
      </c>
      <c r="H35" s="26" t="s">
        <v>89</v>
      </c>
      <c r="I35" s="27">
        <v>7</v>
      </c>
      <c r="J35" s="28">
        <v>90000</v>
      </c>
      <c r="K35" s="110">
        <f t="shared" ref="K35:K39" si="1">J35*I35</f>
        <v>630000</v>
      </c>
      <c r="L35" s="3" t="s">
        <v>659</v>
      </c>
      <c r="M35" s="3" t="s">
        <v>661</v>
      </c>
    </row>
    <row r="36" spans="1:13" ht="18.75" customHeight="1" x14ac:dyDescent="0.25">
      <c r="A36" s="2"/>
      <c r="B36" s="20">
        <v>20104</v>
      </c>
      <c r="C36" s="20" t="s">
        <v>43</v>
      </c>
      <c r="D36" s="20" t="s">
        <v>49</v>
      </c>
      <c r="E36" s="21" t="s">
        <v>78</v>
      </c>
      <c r="F36" s="21" t="s">
        <v>211</v>
      </c>
      <c r="G36" s="25" t="s">
        <v>212</v>
      </c>
      <c r="H36" s="26" t="s">
        <v>89</v>
      </c>
      <c r="I36" s="27">
        <v>6</v>
      </c>
      <c r="J36" s="28">
        <v>83000</v>
      </c>
      <c r="K36" s="110">
        <f t="shared" si="1"/>
        <v>498000</v>
      </c>
      <c r="L36" s="3" t="s">
        <v>659</v>
      </c>
      <c r="M36" s="3" t="s">
        <v>661</v>
      </c>
    </row>
    <row r="37" spans="1:13" ht="17.25" customHeight="1" x14ac:dyDescent="0.25">
      <c r="A37" s="2"/>
      <c r="B37" s="20">
        <v>20104</v>
      </c>
      <c r="C37" s="20" t="s">
        <v>43</v>
      </c>
      <c r="D37" s="20" t="s">
        <v>49</v>
      </c>
      <c r="E37" s="21" t="s">
        <v>78</v>
      </c>
      <c r="F37" s="21" t="s">
        <v>213</v>
      </c>
      <c r="G37" s="25" t="s">
        <v>214</v>
      </c>
      <c r="H37" s="26" t="s">
        <v>89</v>
      </c>
      <c r="I37" s="27">
        <v>6</v>
      </c>
      <c r="J37" s="28">
        <v>83000</v>
      </c>
      <c r="K37" s="110">
        <f t="shared" si="1"/>
        <v>498000</v>
      </c>
      <c r="L37" s="3" t="s">
        <v>659</v>
      </c>
      <c r="M37" s="3" t="s">
        <v>661</v>
      </c>
    </row>
    <row r="38" spans="1:13" ht="17.25" customHeight="1" x14ac:dyDescent="0.25">
      <c r="A38" s="2"/>
      <c r="B38" s="20">
        <v>20104</v>
      </c>
      <c r="C38" s="20" t="s">
        <v>43</v>
      </c>
      <c r="D38" s="20" t="s">
        <v>49</v>
      </c>
      <c r="E38" s="20" t="s">
        <v>78</v>
      </c>
      <c r="F38" s="21" t="s">
        <v>215</v>
      </c>
      <c r="G38" s="25" t="s">
        <v>216</v>
      </c>
      <c r="H38" s="26" t="s">
        <v>89</v>
      </c>
      <c r="I38" s="27">
        <v>6</v>
      </c>
      <c r="J38" s="28">
        <v>83000</v>
      </c>
      <c r="K38" s="110">
        <f t="shared" si="1"/>
        <v>498000</v>
      </c>
      <c r="L38" s="3" t="s">
        <v>659</v>
      </c>
      <c r="M38" s="3" t="s">
        <v>661</v>
      </c>
    </row>
    <row r="39" spans="1:13" ht="17.25" customHeight="1" x14ac:dyDescent="0.25">
      <c r="A39" s="2"/>
      <c r="B39" s="20" t="s">
        <v>48</v>
      </c>
      <c r="C39" s="40" t="s">
        <v>150</v>
      </c>
      <c r="D39" s="40" t="s">
        <v>9</v>
      </c>
      <c r="E39" s="20" t="s">
        <v>151</v>
      </c>
      <c r="F39" s="21" t="s">
        <v>217</v>
      </c>
      <c r="G39" s="25" t="s">
        <v>125</v>
      </c>
      <c r="H39" s="26" t="s">
        <v>89</v>
      </c>
      <c r="I39" s="27">
        <v>1000</v>
      </c>
      <c r="J39" s="28">
        <v>1592</v>
      </c>
      <c r="K39" s="110">
        <f t="shared" si="1"/>
        <v>1592000</v>
      </c>
      <c r="L39" s="3" t="s">
        <v>659</v>
      </c>
      <c r="M39" s="3" t="s">
        <v>661</v>
      </c>
    </row>
    <row r="40" spans="1:13" ht="19.5" customHeight="1" x14ac:dyDescent="0.25">
      <c r="A40" s="2"/>
      <c r="B40" s="20" t="s">
        <v>48</v>
      </c>
      <c r="C40" s="30" t="s">
        <v>129</v>
      </c>
      <c r="D40" s="39" t="s">
        <v>152</v>
      </c>
      <c r="E40" s="20" t="s">
        <v>153</v>
      </c>
      <c r="F40" s="21" t="s">
        <v>196</v>
      </c>
      <c r="G40" s="25" t="s">
        <v>126</v>
      </c>
      <c r="H40" s="26" t="s">
        <v>89</v>
      </c>
      <c r="I40" s="27">
        <v>100</v>
      </c>
      <c r="J40" s="28">
        <f>K40/I40</f>
        <v>37500</v>
      </c>
      <c r="K40" s="110">
        <v>3750000</v>
      </c>
      <c r="L40" s="3" t="s">
        <v>659</v>
      </c>
      <c r="M40" s="3" t="s">
        <v>661</v>
      </c>
    </row>
    <row r="41" spans="1:13" ht="19.5" customHeight="1" x14ac:dyDescent="0.25">
      <c r="A41" s="2"/>
      <c r="B41" s="20" t="s">
        <v>50</v>
      </c>
      <c r="C41" s="20" t="s">
        <v>6</v>
      </c>
      <c r="D41" s="20" t="s">
        <v>18</v>
      </c>
      <c r="E41" s="20" t="s">
        <v>79</v>
      </c>
      <c r="F41" s="21" t="s">
        <v>239</v>
      </c>
      <c r="G41" s="25" t="s">
        <v>233</v>
      </c>
      <c r="H41" s="26" t="s">
        <v>89</v>
      </c>
      <c r="I41" s="27">
        <v>20</v>
      </c>
      <c r="J41" s="28">
        <v>560</v>
      </c>
      <c r="K41" s="110">
        <f>J41*I41</f>
        <v>11200</v>
      </c>
      <c r="L41" s="3" t="s">
        <v>659</v>
      </c>
      <c r="M41" s="3" t="s">
        <v>661</v>
      </c>
    </row>
    <row r="42" spans="1:13" ht="19.5" customHeight="1" x14ac:dyDescent="0.25">
      <c r="A42" s="2"/>
      <c r="B42" s="20" t="s">
        <v>50</v>
      </c>
      <c r="C42" s="20" t="s">
        <v>6</v>
      </c>
      <c r="D42" s="20" t="s">
        <v>18</v>
      </c>
      <c r="E42" s="20" t="s">
        <v>79</v>
      </c>
      <c r="F42" s="21" t="s">
        <v>241</v>
      </c>
      <c r="G42" s="25" t="s">
        <v>240</v>
      </c>
      <c r="H42" s="26" t="s">
        <v>89</v>
      </c>
      <c r="I42" s="27">
        <v>20</v>
      </c>
      <c r="J42" s="28">
        <v>5200</v>
      </c>
      <c r="K42" s="110">
        <f>J42*I42</f>
        <v>104000</v>
      </c>
      <c r="L42" s="3" t="s">
        <v>659</v>
      </c>
      <c r="M42" s="3" t="s">
        <v>661</v>
      </c>
    </row>
    <row r="43" spans="1:13" ht="19.5" customHeight="1" x14ac:dyDescent="0.25">
      <c r="A43" s="2"/>
      <c r="B43" s="20" t="s">
        <v>50</v>
      </c>
      <c r="C43" s="20" t="s">
        <v>6</v>
      </c>
      <c r="D43" s="20" t="s">
        <v>7</v>
      </c>
      <c r="E43" s="20" t="s">
        <v>80</v>
      </c>
      <c r="F43" s="21" t="s">
        <v>242</v>
      </c>
      <c r="G43" s="25" t="s">
        <v>154</v>
      </c>
      <c r="H43" s="26" t="s">
        <v>89</v>
      </c>
      <c r="I43" s="27">
        <v>25</v>
      </c>
      <c r="J43" s="28">
        <v>1155</v>
      </c>
      <c r="K43" s="110">
        <f>J43*I43</f>
        <v>28875</v>
      </c>
      <c r="L43" s="3" t="s">
        <v>659</v>
      </c>
      <c r="M43" s="3" t="s">
        <v>661</v>
      </c>
    </row>
    <row r="44" spans="1:13" ht="19.5" customHeight="1" x14ac:dyDescent="0.25">
      <c r="A44" s="2"/>
      <c r="B44" s="20" t="s">
        <v>50</v>
      </c>
      <c r="C44" s="20" t="s">
        <v>6</v>
      </c>
      <c r="D44" s="20" t="s">
        <v>28</v>
      </c>
      <c r="E44" s="20" t="s">
        <v>81</v>
      </c>
      <c r="F44" s="21" t="s">
        <v>250</v>
      </c>
      <c r="G44" s="55" t="s">
        <v>249</v>
      </c>
      <c r="H44" s="26" t="s">
        <v>89</v>
      </c>
      <c r="I44" s="27">
        <v>25</v>
      </c>
      <c r="J44" s="28">
        <v>2500</v>
      </c>
      <c r="K44" s="110">
        <f>J44*I44</f>
        <v>62500</v>
      </c>
      <c r="L44" s="3" t="s">
        <v>659</v>
      </c>
      <c r="M44" s="3" t="s">
        <v>661</v>
      </c>
    </row>
    <row r="45" spans="1:13" ht="19.5" customHeight="1" x14ac:dyDescent="0.25">
      <c r="A45" s="2"/>
      <c r="B45" s="20" t="s">
        <v>50</v>
      </c>
      <c r="C45" s="20" t="s">
        <v>6</v>
      </c>
      <c r="D45" s="20" t="s">
        <v>28</v>
      </c>
      <c r="E45" s="20" t="s">
        <v>81</v>
      </c>
      <c r="F45" s="21" t="s">
        <v>252</v>
      </c>
      <c r="G45" s="55" t="s">
        <v>251</v>
      </c>
      <c r="H45" s="26" t="s">
        <v>89</v>
      </c>
      <c r="I45" s="27">
        <v>25</v>
      </c>
      <c r="J45" s="28">
        <v>2500</v>
      </c>
      <c r="K45" s="110">
        <f>I45*J45</f>
        <v>62500</v>
      </c>
      <c r="L45" s="3" t="s">
        <v>659</v>
      </c>
      <c r="M45" s="3" t="s">
        <v>661</v>
      </c>
    </row>
    <row r="46" spans="1:13" ht="19.5" customHeight="1" x14ac:dyDescent="0.25">
      <c r="A46" s="2"/>
      <c r="B46" s="20" t="s">
        <v>50</v>
      </c>
      <c r="C46" s="20" t="s">
        <v>6</v>
      </c>
      <c r="D46" s="20" t="s">
        <v>28</v>
      </c>
      <c r="E46" s="20" t="s">
        <v>81</v>
      </c>
      <c r="F46" s="21" t="s">
        <v>254</v>
      </c>
      <c r="G46" s="55" t="s">
        <v>253</v>
      </c>
      <c r="H46" s="26" t="s">
        <v>89</v>
      </c>
      <c r="I46" s="27">
        <v>25</v>
      </c>
      <c r="J46" s="28">
        <v>2500</v>
      </c>
      <c r="K46" s="110">
        <f>I46*J46</f>
        <v>62500</v>
      </c>
      <c r="L46" s="3" t="s">
        <v>659</v>
      </c>
      <c r="M46" s="3" t="s">
        <v>661</v>
      </c>
    </row>
    <row r="47" spans="1:13" ht="19.5" customHeight="1" x14ac:dyDescent="0.25">
      <c r="A47" s="2"/>
      <c r="B47" s="20" t="s">
        <v>50</v>
      </c>
      <c r="C47" s="20" t="s">
        <v>14</v>
      </c>
      <c r="D47" s="20" t="s">
        <v>11</v>
      </c>
      <c r="E47" s="21" t="s">
        <v>82</v>
      </c>
      <c r="F47" s="21" t="s">
        <v>255</v>
      </c>
      <c r="G47" s="25" t="s">
        <v>244</v>
      </c>
      <c r="H47" s="26" t="s">
        <v>89</v>
      </c>
      <c r="I47" s="27">
        <v>398</v>
      </c>
      <c r="J47" s="28">
        <v>1300</v>
      </c>
      <c r="K47" s="110">
        <f>I47*J47</f>
        <v>517400</v>
      </c>
      <c r="L47" s="3" t="s">
        <v>659</v>
      </c>
      <c r="M47" s="3" t="s">
        <v>661</v>
      </c>
    </row>
    <row r="48" spans="1:13" ht="19.5" customHeight="1" x14ac:dyDescent="0.25">
      <c r="A48" s="2"/>
      <c r="B48" s="20" t="s">
        <v>50</v>
      </c>
      <c r="C48" s="20" t="s">
        <v>14</v>
      </c>
      <c r="D48" s="20" t="s">
        <v>11</v>
      </c>
      <c r="E48" s="21" t="s">
        <v>82</v>
      </c>
      <c r="F48" s="21" t="s">
        <v>256</v>
      </c>
      <c r="G48" s="25" t="s">
        <v>243</v>
      </c>
      <c r="H48" s="26" t="s">
        <v>89</v>
      </c>
      <c r="I48" s="27">
        <v>352</v>
      </c>
      <c r="J48" s="28">
        <v>1470</v>
      </c>
      <c r="K48" s="110">
        <f>516750+54000</f>
        <v>570750</v>
      </c>
      <c r="L48" s="3" t="s">
        <v>659</v>
      </c>
      <c r="M48" s="3" t="s">
        <v>661</v>
      </c>
    </row>
    <row r="49" spans="1:13" ht="19.5" customHeight="1" x14ac:dyDescent="0.25">
      <c r="A49" s="2"/>
      <c r="B49" s="20" t="s">
        <v>50</v>
      </c>
      <c r="C49" s="20" t="s">
        <v>14</v>
      </c>
      <c r="D49" s="20" t="s">
        <v>11</v>
      </c>
      <c r="E49" s="21" t="s">
        <v>82</v>
      </c>
      <c r="F49" s="21" t="s">
        <v>258</v>
      </c>
      <c r="G49" s="25" t="s">
        <v>257</v>
      </c>
      <c r="H49" s="26" t="s">
        <v>89</v>
      </c>
      <c r="I49" s="27">
        <v>352</v>
      </c>
      <c r="J49" s="28">
        <v>1470</v>
      </c>
      <c r="K49" s="110">
        <f>516750+54000</f>
        <v>570750</v>
      </c>
      <c r="L49" s="3" t="s">
        <v>659</v>
      </c>
      <c r="M49" s="3" t="s">
        <v>661</v>
      </c>
    </row>
    <row r="50" spans="1:13" ht="19.5" customHeight="1" x14ac:dyDescent="0.25">
      <c r="A50" s="2"/>
      <c r="B50" s="20" t="s">
        <v>50</v>
      </c>
      <c r="C50" s="20" t="s">
        <v>14</v>
      </c>
      <c r="D50" s="20" t="s">
        <v>11</v>
      </c>
      <c r="E50" s="21" t="s">
        <v>82</v>
      </c>
      <c r="F50" s="21" t="s">
        <v>259</v>
      </c>
      <c r="G50" s="25" t="s">
        <v>260</v>
      </c>
      <c r="H50" s="26" t="s">
        <v>89</v>
      </c>
      <c r="I50" s="27">
        <v>352</v>
      </c>
      <c r="J50" s="28">
        <v>1470</v>
      </c>
      <c r="K50" s="110">
        <f>516750+54000</f>
        <v>570750</v>
      </c>
      <c r="L50" s="3" t="s">
        <v>659</v>
      </c>
      <c r="M50" s="3" t="s">
        <v>661</v>
      </c>
    </row>
    <row r="51" spans="1:13" ht="19.5" customHeight="1" x14ac:dyDescent="0.25">
      <c r="A51" s="2"/>
      <c r="B51" s="20" t="s">
        <v>50</v>
      </c>
      <c r="C51" s="20" t="s">
        <v>14</v>
      </c>
      <c r="D51" s="20" t="s">
        <v>11</v>
      </c>
      <c r="E51" s="21" t="s">
        <v>82</v>
      </c>
      <c r="F51" s="21" t="s">
        <v>262</v>
      </c>
      <c r="G51" s="25" t="s">
        <v>261</v>
      </c>
      <c r="H51" s="26" t="s">
        <v>89</v>
      </c>
      <c r="I51" s="27">
        <v>352</v>
      </c>
      <c r="J51" s="28">
        <v>1470</v>
      </c>
      <c r="K51" s="110">
        <f>516750+54000</f>
        <v>570750</v>
      </c>
      <c r="L51" s="3" t="s">
        <v>659</v>
      </c>
      <c r="M51" s="3" t="s">
        <v>661</v>
      </c>
    </row>
    <row r="52" spans="1:13" ht="19.5" customHeight="1" x14ac:dyDescent="0.25">
      <c r="A52" s="2"/>
      <c r="B52" s="20" t="s">
        <v>50</v>
      </c>
      <c r="C52" s="20" t="s">
        <v>14</v>
      </c>
      <c r="D52" s="20" t="s">
        <v>11</v>
      </c>
      <c r="E52" s="21" t="s">
        <v>82</v>
      </c>
      <c r="F52" s="21" t="s">
        <v>264</v>
      </c>
      <c r="G52" s="25" t="s">
        <v>263</v>
      </c>
      <c r="H52" s="26" t="s">
        <v>89</v>
      </c>
      <c r="I52" s="27">
        <v>352</v>
      </c>
      <c r="J52" s="28">
        <v>1540</v>
      </c>
      <c r="K52" s="110">
        <f>J52*I52</f>
        <v>542080</v>
      </c>
      <c r="L52" s="3" t="s">
        <v>659</v>
      </c>
      <c r="M52" s="3" t="s">
        <v>661</v>
      </c>
    </row>
    <row r="53" spans="1:13" ht="19.5" customHeight="1" x14ac:dyDescent="0.25">
      <c r="A53" s="2"/>
      <c r="B53" s="20" t="s">
        <v>50</v>
      </c>
      <c r="C53" s="20" t="s">
        <v>8</v>
      </c>
      <c r="D53" s="20" t="s">
        <v>270</v>
      </c>
      <c r="E53" s="21" t="s">
        <v>272</v>
      </c>
      <c r="F53" s="21" t="s">
        <v>265</v>
      </c>
      <c r="G53" s="25" t="s">
        <v>245</v>
      </c>
      <c r="H53" s="26" t="s">
        <v>89</v>
      </c>
      <c r="I53" s="27">
        <v>200</v>
      </c>
      <c r="J53" s="28">
        <v>800</v>
      </c>
      <c r="K53" s="110">
        <f>J53*I53</f>
        <v>160000</v>
      </c>
      <c r="L53" s="3" t="s">
        <v>659</v>
      </c>
      <c r="M53" s="3" t="s">
        <v>661</v>
      </c>
    </row>
    <row r="54" spans="1:13" ht="19.5" customHeight="1" x14ac:dyDescent="0.25">
      <c r="A54" s="2"/>
      <c r="B54" s="20" t="s">
        <v>50</v>
      </c>
      <c r="C54" s="20" t="s">
        <v>8</v>
      </c>
      <c r="D54" s="20" t="s">
        <v>271</v>
      </c>
      <c r="E54" s="21" t="s">
        <v>273</v>
      </c>
      <c r="F54" s="21" t="s">
        <v>266</v>
      </c>
      <c r="G54" s="25" t="s">
        <v>246</v>
      </c>
      <c r="H54" s="26" t="s">
        <v>89</v>
      </c>
      <c r="I54" s="27">
        <v>200</v>
      </c>
      <c r="J54" s="28">
        <v>900</v>
      </c>
      <c r="K54" s="110">
        <f>I54*J54</f>
        <v>180000</v>
      </c>
      <c r="L54" s="3" t="s">
        <v>659</v>
      </c>
      <c r="M54" s="3" t="s">
        <v>661</v>
      </c>
    </row>
    <row r="55" spans="1:13" ht="19.5" customHeight="1" x14ac:dyDescent="0.25">
      <c r="A55" s="2"/>
      <c r="B55" s="20" t="s">
        <v>50</v>
      </c>
      <c r="C55" s="20" t="s">
        <v>33</v>
      </c>
      <c r="D55" s="20" t="s">
        <v>5</v>
      </c>
      <c r="E55" s="21" t="s">
        <v>83</v>
      </c>
      <c r="F55" s="21" t="s">
        <v>268</v>
      </c>
      <c r="G55" s="25" t="s">
        <v>155</v>
      </c>
      <c r="H55" s="26" t="s">
        <v>89</v>
      </c>
      <c r="I55" s="27">
        <v>25</v>
      </c>
      <c r="J55" s="28">
        <v>705</v>
      </c>
      <c r="K55" s="110">
        <f>J55*I55</f>
        <v>17625</v>
      </c>
      <c r="L55" s="3" t="s">
        <v>659</v>
      </c>
      <c r="M55" s="3" t="s">
        <v>661</v>
      </c>
    </row>
    <row r="56" spans="1:13" ht="19.5" customHeight="1" x14ac:dyDescent="0.25">
      <c r="A56" s="2"/>
      <c r="B56" s="20" t="s">
        <v>50</v>
      </c>
      <c r="C56" s="20" t="s">
        <v>8</v>
      </c>
      <c r="D56" s="20" t="s">
        <v>29</v>
      </c>
      <c r="E56" s="21" t="s">
        <v>84</v>
      </c>
      <c r="F56" s="21" t="s">
        <v>269</v>
      </c>
      <c r="G56" s="25" t="s">
        <v>247</v>
      </c>
      <c r="H56" s="26" t="s">
        <v>89</v>
      </c>
      <c r="I56" s="27">
        <v>543</v>
      </c>
      <c r="J56" s="28">
        <v>950</v>
      </c>
      <c r="K56" s="110">
        <f>I56*J56</f>
        <v>515850</v>
      </c>
      <c r="L56" s="3" t="s">
        <v>659</v>
      </c>
      <c r="M56" s="3" t="s">
        <v>661</v>
      </c>
    </row>
    <row r="57" spans="1:13" ht="19.5" customHeight="1" x14ac:dyDescent="0.25">
      <c r="A57" s="2"/>
      <c r="B57" s="39" t="s">
        <v>140</v>
      </c>
      <c r="C57" s="39" t="s">
        <v>141</v>
      </c>
      <c r="D57" s="39" t="s">
        <v>3</v>
      </c>
      <c r="E57" s="21" t="s">
        <v>156</v>
      </c>
      <c r="F57" s="21" t="s">
        <v>221</v>
      </c>
      <c r="G57" s="51" t="s">
        <v>165</v>
      </c>
      <c r="H57" s="26" t="s">
        <v>89</v>
      </c>
      <c r="I57" s="41">
        <v>438</v>
      </c>
      <c r="J57" s="43">
        <v>5300</v>
      </c>
      <c r="K57" s="114">
        <f>J57*I57</f>
        <v>2321400</v>
      </c>
      <c r="L57" s="3" t="s">
        <v>659</v>
      </c>
      <c r="M57" s="3" t="s">
        <v>661</v>
      </c>
    </row>
    <row r="58" spans="1:13" ht="19.5" customHeight="1" x14ac:dyDescent="0.25">
      <c r="A58" s="2"/>
      <c r="B58" s="39" t="s">
        <v>140</v>
      </c>
      <c r="C58" s="39" t="s">
        <v>8</v>
      </c>
      <c r="D58" s="39" t="s">
        <v>142</v>
      </c>
      <c r="E58" s="21" t="s">
        <v>157</v>
      </c>
      <c r="F58" s="21" t="s">
        <v>197</v>
      </c>
      <c r="G58" s="51" t="s">
        <v>143</v>
      </c>
      <c r="H58" s="42" t="s">
        <v>89</v>
      </c>
      <c r="I58" s="41">
        <v>120</v>
      </c>
      <c r="J58" s="43">
        <v>3600</v>
      </c>
      <c r="K58" s="114">
        <f t="shared" ref="K58:K70" si="2">J58*I58</f>
        <v>432000</v>
      </c>
      <c r="L58" s="3" t="s">
        <v>659</v>
      </c>
      <c r="M58" s="3" t="s">
        <v>661</v>
      </c>
    </row>
    <row r="59" spans="1:13" ht="19.5" customHeight="1" x14ac:dyDescent="0.25">
      <c r="A59" s="2"/>
      <c r="B59" s="40" t="s">
        <v>140</v>
      </c>
      <c r="C59" s="39" t="s">
        <v>8</v>
      </c>
      <c r="D59" s="39" t="s">
        <v>16</v>
      </c>
      <c r="E59" s="21" t="s">
        <v>158</v>
      </c>
      <c r="F59" s="21" t="s">
        <v>198</v>
      </c>
      <c r="G59" s="52" t="s">
        <v>144</v>
      </c>
      <c r="H59" s="42" t="s">
        <v>89</v>
      </c>
      <c r="I59" s="41">
        <v>100</v>
      </c>
      <c r="J59" s="43">
        <v>1750</v>
      </c>
      <c r="K59" s="114">
        <f t="shared" si="2"/>
        <v>175000</v>
      </c>
      <c r="L59" s="3" t="s">
        <v>659</v>
      </c>
      <c r="M59" s="3" t="s">
        <v>661</v>
      </c>
    </row>
    <row r="60" spans="1:13" ht="19.5" customHeight="1" x14ac:dyDescent="0.25">
      <c r="A60" s="2"/>
      <c r="B60" s="63" t="s">
        <v>51</v>
      </c>
      <c r="C60" s="40" t="s">
        <v>8</v>
      </c>
      <c r="D60" s="39" t="s">
        <v>289</v>
      </c>
      <c r="E60" s="21" t="s">
        <v>291</v>
      </c>
      <c r="F60" s="21" t="s">
        <v>295</v>
      </c>
      <c r="G60" s="65" t="s">
        <v>293</v>
      </c>
      <c r="H60" s="68" t="s">
        <v>89</v>
      </c>
      <c r="I60" s="69">
        <v>200</v>
      </c>
      <c r="J60" s="70">
        <v>1450</v>
      </c>
      <c r="K60" s="115">
        <f>I60*J60</f>
        <v>290000</v>
      </c>
      <c r="L60" s="3" t="s">
        <v>659</v>
      </c>
      <c r="M60" s="3" t="s">
        <v>661</v>
      </c>
    </row>
    <row r="61" spans="1:13" ht="19.5" customHeight="1" x14ac:dyDescent="0.25">
      <c r="A61" s="2"/>
      <c r="B61" s="63" t="s">
        <v>51</v>
      </c>
      <c r="C61" s="39" t="s">
        <v>290</v>
      </c>
      <c r="D61" s="39" t="s">
        <v>3</v>
      </c>
      <c r="E61" s="21" t="s">
        <v>292</v>
      </c>
      <c r="F61" s="21" t="s">
        <v>296</v>
      </c>
      <c r="G61" s="65" t="s">
        <v>294</v>
      </c>
      <c r="H61" s="68" t="s">
        <v>89</v>
      </c>
      <c r="I61" s="62">
        <v>200</v>
      </c>
      <c r="J61" s="71">
        <v>1450</v>
      </c>
      <c r="K61" s="116">
        <f>I61*J61</f>
        <v>290000</v>
      </c>
      <c r="L61" s="3" t="s">
        <v>659</v>
      </c>
      <c r="M61" s="3" t="s">
        <v>661</v>
      </c>
    </row>
    <row r="62" spans="1:13" ht="19.5" customHeight="1" x14ac:dyDescent="0.25">
      <c r="A62" s="2"/>
      <c r="B62" s="39" t="s">
        <v>51</v>
      </c>
      <c r="C62" s="39" t="s">
        <v>36</v>
      </c>
      <c r="D62" s="39" t="s">
        <v>3</v>
      </c>
      <c r="E62" s="21" t="s">
        <v>85</v>
      </c>
      <c r="F62" s="21" t="s">
        <v>199</v>
      </c>
      <c r="G62" s="25" t="s">
        <v>96</v>
      </c>
      <c r="H62" s="26" t="s">
        <v>89</v>
      </c>
      <c r="I62" s="27">
        <v>15</v>
      </c>
      <c r="J62" s="28">
        <v>4000</v>
      </c>
      <c r="K62" s="114">
        <f t="shared" si="2"/>
        <v>60000</v>
      </c>
      <c r="L62" s="3" t="s">
        <v>659</v>
      </c>
      <c r="M62" s="3" t="s">
        <v>661</v>
      </c>
    </row>
    <row r="63" spans="1:13" ht="19.5" customHeight="1" x14ac:dyDescent="0.25">
      <c r="A63" s="2"/>
      <c r="B63" s="64" t="s">
        <v>51</v>
      </c>
      <c r="C63" s="66" t="s">
        <v>15</v>
      </c>
      <c r="D63" s="39" t="s">
        <v>298</v>
      </c>
      <c r="E63" s="21" t="s">
        <v>299</v>
      </c>
      <c r="F63" s="21" t="s">
        <v>300</v>
      </c>
      <c r="G63" s="65" t="s">
        <v>297</v>
      </c>
      <c r="H63" s="26" t="s">
        <v>89</v>
      </c>
      <c r="I63" s="67">
        <v>60</v>
      </c>
      <c r="J63" s="28">
        <v>1200</v>
      </c>
      <c r="K63" s="114">
        <f>I63*J63</f>
        <v>72000</v>
      </c>
      <c r="L63" s="3" t="s">
        <v>659</v>
      </c>
      <c r="M63" s="3" t="s">
        <v>661</v>
      </c>
    </row>
    <row r="64" spans="1:13" ht="19.5" customHeight="1" x14ac:dyDescent="0.25">
      <c r="A64" s="2"/>
      <c r="B64" s="39" t="s">
        <v>128</v>
      </c>
      <c r="C64" s="39" t="s">
        <v>129</v>
      </c>
      <c r="D64" s="39" t="s">
        <v>3</v>
      </c>
      <c r="E64" s="21" t="s">
        <v>159</v>
      </c>
      <c r="F64" s="21" t="s">
        <v>200</v>
      </c>
      <c r="G64" s="25" t="s">
        <v>130</v>
      </c>
      <c r="H64" s="26" t="s">
        <v>89</v>
      </c>
      <c r="I64" s="41">
        <v>10</v>
      </c>
      <c r="J64" s="43">
        <v>1778</v>
      </c>
      <c r="K64" s="114">
        <f t="shared" si="2"/>
        <v>17780</v>
      </c>
      <c r="L64" s="3" t="s">
        <v>659</v>
      </c>
      <c r="M64" s="3" t="s">
        <v>661</v>
      </c>
    </row>
    <row r="65" spans="1:13" ht="19.5" customHeight="1" x14ac:dyDescent="0.25">
      <c r="A65" s="2"/>
      <c r="B65" s="39" t="s">
        <v>128</v>
      </c>
      <c r="C65" s="39" t="s">
        <v>8</v>
      </c>
      <c r="D65" s="39" t="s">
        <v>3</v>
      </c>
      <c r="E65" s="21" t="s">
        <v>160</v>
      </c>
      <c r="F65" s="21" t="s">
        <v>222</v>
      </c>
      <c r="G65" s="25" t="s">
        <v>234</v>
      </c>
      <c r="H65" s="26" t="s">
        <v>89</v>
      </c>
      <c r="I65" s="41">
        <v>4</v>
      </c>
      <c r="J65" s="43">
        <v>5085</v>
      </c>
      <c r="K65" s="114">
        <f t="shared" si="2"/>
        <v>20340</v>
      </c>
      <c r="L65" s="3" t="s">
        <v>659</v>
      </c>
      <c r="M65" s="3" t="s">
        <v>661</v>
      </c>
    </row>
    <row r="66" spans="1:13" ht="19.5" customHeight="1" x14ac:dyDescent="0.25">
      <c r="A66" s="2"/>
      <c r="B66" s="39" t="s">
        <v>128</v>
      </c>
      <c r="C66" s="39" t="s">
        <v>33</v>
      </c>
      <c r="D66" s="39" t="s">
        <v>4</v>
      </c>
      <c r="E66" s="21" t="s">
        <v>161</v>
      </c>
      <c r="F66" s="21" t="s">
        <v>223</v>
      </c>
      <c r="G66" s="25" t="s">
        <v>131</v>
      </c>
      <c r="H66" s="26" t="s">
        <v>89</v>
      </c>
      <c r="I66" s="41">
        <v>10</v>
      </c>
      <c r="J66" s="43">
        <v>1900</v>
      </c>
      <c r="K66" s="114">
        <f t="shared" si="2"/>
        <v>19000</v>
      </c>
      <c r="L66" s="3" t="s">
        <v>659</v>
      </c>
      <c r="M66" s="3" t="s">
        <v>661</v>
      </c>
    </row>
    <row r="67" spans="1:13" ht="19.5" customHeight="1" x14ac:dyDescent="0.25">
      <c r="A67" s="2"/>
      <c r="B67" s="39" t="s">
        <v>128</v>
      </c>
      <c r="C67" s="39" t="s">
        <v>35</v>
      </c>
      <c r="D67" s="39" t="s">
        <v>132</v>
      </c>
      <c r="E67" s="21" t="s">
        <v>162</v>
      </c>
      <c r="F67" s="21" t="s">
        <v>201</v>
      </c>
      <c r="G67" s="51" t="s">
        <v>133</v>
      </c>
      <c r="H67" s="26" t="s">
        <v>89</v>
      </c>
      <c r="I67" s="41">
        <v>10</v>
      </c>
      <c r="J67" s="43">
        <v>4550</v>
      </c>
      <c r="K67" s="114">
        <f t="shared" si="2"/>
        <v>45500</v>
      </c>
      <c r="L67" s="3" t="s">
        <v>659</v>
      </c>
      <c r="M67" s="3" t="s">
        <v>661</v>
      </c>
    </row>
    <row r="68" spans="1:13" ht="19.5" customHeight="1" x14ac:dyDescent="0.25">
      <c r="A68" s="2"/>
      <c r="B68" s="39" t="s">
        <v>128</v>
      </c>
      <c r="C68" s="39" t="s">
        <v>134</v>
      </c>
      <c r="D68" s="39" t="s">
        <v>135</v>
      </c>
      <c r="E68" s="21" t="s">
        <v>163</v>
      </c>
      <c r="F68" s="21" t="s">
        <v>202</v>
      </c>
      <c r="G68" s="51" t="s">
        <v>136</v>
      </c>
      <c r="H68" s="26" t="s">
        <v>89</v>
      </c>
      <c r="I68" s="41">
        <v>1</v>
      </c>
      <c r="J68" s="43">
        <v>90000</v>
      </c>
      <c r="K68" s="114">
        <f t="shared" si="2"/>
        <v>90000</v>
      </c>
      <c r="L68" s="3" t="s">
        <v>659</v>
      </c>
      <c r="M68" s="3" t="s">
        <v>661</v>
      </c>
    </row>
    <row r="69" spans="1:13" ht="15.75" x14ac:dyDescent="0.25">
      <c r="A69" s="2" t="s">
        <v>2</v>
      </c>
      <c r="B69" s="39" t="s">
        <v>128</v>
      </c>
      <c r="C69" s="39" t="s">
        <v>137</v>
      </c>
      <c r="D69" s="39" t="s">
        <v>138</v>
      </c>
      <c r="E69" s="21" t="s">
        <v>164</v>
      </c>
      <c r="F69" s="21" t="s">
        <v>203</v>
      </c>
      <c r="G69" s="51" t="s">
        <v>139</v>
      </c>
      <c r="H69" s="26" t="s">
        <v>89</v>
      </c>
      <c r="I69" s="41">
        <v>2</v>
      </c>
      <c r="J69" s="43">
        <v>31950</v>
      </c>
      <c r="K69" s="114">
        <f t="shared" si="2"/>
        <v>63900</v>
      </c>
      <c r="L69" s="3" t="s">
        <v>659</v>
      </c>
      <c r="M69" s="3" t="s">
        <v>661</v>
      </c>
    </row>
    <row r="70" spans="1:13" ht="15.75" x14ac:dyDescent="0.25">
      <c r="A70" s="12"/>
      <c r="B70" s="39" t="s">
        <v>128</v>
      </c>
      <c r="C70" s="39" t="s">
        <v>8</v>
      </c>
      <c r="D70" s="39" t="s">
        <v>274</v>
      </c>
      <c r="E70" s="21" t="s">
        <v>275</v>
      </c>
      <c r="F70" s="21" t="s">
        <v>267</v>
      </c>
      <c r="G70" s="55" t="s">
        <v>248</v>
      </c>
      <c r="H70" s="26" t="s">
        <v>89</v>
      </c>
      <c r="I70" s="41">
        <v>10</v>
      </c>
      <c r="J70" s="43">
        <v>3786.07</v>
      </c>
      <c r="K70" s="114">
        <f t="shared" si="2"/>
        <v>37860.700000000004</v>
      </c>
      <c r="L70" s="3" t="s">
        <v>659</v>
      </c>
      <c r="M70" s="3" t="s">
        <v>661</v>
      </c>
    </row>
    <row r="71" spans="1:13" ht="15.75" x14ac:dyDescent="0.25">
      <c r="A71" s="12"/>
      <c r="B71" s="72" t="s">
        <v>301</v>
      </c>
      <c r="C71" s="72" t="s">
        <v>14</v>
      </c>
      <c r="D71" s="72" t="s">
        <v>302</v>
      </c>
      <c r="E71" s="31" t="s">
        <v>427</v>
      </c>
      <c r="F71" s="73" t="s">
        <v>385</v>
      </c>
      <c r="G71" s="74" t="s">
        <v>343</v>
      </c>
      <c r="H71" s="26" t="s">
        <v>89</v>
      </c>
      <c r="I71" s="62">
        <v>30</v>
      </c>
      <c r="J71" s="71">
        <v>2250</v>
      </c>
      <c r="K71" s="117">
        <f>I71*J71</f>
        <v>67500</v>
      </c>
      <c r="L71" s="3" t="s">
        <v>659</v>
      </c>
      <c r="M71" s="3" t="s">
        <v>661</v>
      </c>
    </row>
    <row r="72" spans="1:13" ht="15.75" x14ac:dyDescent="0.25">
      <c r="A72" s="12"/>
      <c r="B72" s="75" t="s">
        <v>301</v>
      </c>
      <c r="C72" s="75" t="s">
        <v>14</v>
      </c>
      <c r="D72" s="75" t="s">
        <v>303</v>
      </c>
      <c r="E72" s="31" t="s">
        <v>428</v>
      </c>
      <c r="F72" s="76" t="s">
        <v>386</v>
      </c>
      <c r="G72" s="77" t="s">
        <v>344</v>
      </c>
      <c r="H72" s="26" t="s">
        <v>89</v>
      </c>
      <c r="I72" s="69">
        <v>30</v>
      </c>
      <c r="J72" s="70">
        <v>2250</v>
      </c>
      <c r="K72" s="117">
        <f t="shared" ref="K72:K108" si="3">I72*J72</f>
        <v>67500</v>
      </c>
      <c r="L72" s="3" t="s">
        <v>659</v>
      </c>
      <c r="M72" s="3" t="s">
        <v>661</v>
      </c>
    </row>
    <row r="73" spans="1:13" ht="15.75" x14ac:dyDescent="0.25">
      <c r="A73" s="12"/>
      <c r="B73" s="72" t="s">
        <v>301</v>
      </c>
      <c r="C73" s="72" t="s">
        <v>14</v>
      </c>
      <c r="D73" s="72" t="s">
        <v>304</v>
      </c>
      <c r="E73" s="31" t="s">
        <v>429</v>
      </c>
      <c r="F73" s="73" t="s">
        <v>387</v>
      </c>
      <c r="G73" s="74" t="s">
        <v>345</v>
      </c>
      <c r="H73" s="26" t="s">
        <v>89</v>
      </c>
      <c r="I73" s="62">
        <v>30</v>
      </c>
      <c r="J73" s="71">
        <v>2250</v>
      </c>
      <c r="K73" s="117">
        <f t="shared" si="3"/>
        <v>67500</v>
      </c>
      <c r="L73" s="3" t="s">
        <v>659</v>
      </c>
      <c r="M73" s="3" t="s">
        <v>661</v>
      </c>
    </row>
    <row r="74" spans="1:13" ht="15.75" x14ac:dyDescent="0.25">
      <c r="A74" s="12"/>
      <c r="B74" s="75" t="s">
        <v>301</v>
      </c>
      <c r="C74" s="75" t="s">
        <v>15</v>
      </c>
      <c r="D74" s="75" t="s">
        <v>3</v>
      </c>
      <c r="E74" s="31" t="s">
        <v>430</v>
      </c>
      <c r="F74" s="76" t="s">
        <v>388</v>
      </c>
      <c r="G74" s="77" t="s">
        <v>346</v>
      </c>
      <c r="H74" s="26" t="s">
        <v>89</v>
      </c>
      <c r="I74" s="69">
        <v>50</v>
      </c>
      <c r="J74" s="70">
        <v>72</v>
      </c>
      <c r="K74" s="117">
        <f t="shared" si="3"/>
        <v>3600</v>
      </c>
      <c r="L74" s="3" t="s">
        <v>659</v>
      </c>
      <c r="M74" s="3" t="s">
        <v>661</v>
      </c>
    </row>
    <row r="75" spans="1:13" ht="15.75" x14ac:dyDescent="0.25">
      <c r="A75" s="12"/>
      <c r="B75" s="72" t="s">
        <v>301</v>
      </c>
      <c r="C75" s="72" t="s">
        <v>15</v>
      </c>
      <c r="D75" s="72" t="s">
        <v>305</v>
      </c>
      <c r="E75" s="31" t="s">
        <v>431</v>
      </c>
      <c r="F75" s="73" t="s">
        <v>389</v>
      </c>
      <c r="G75" s="74" t="s">
        <v>347</v>
      </c>
      <c r="H75" s="26" t="s">
        <v>89</v>
      </c>
      <c r="I75" s="62">
        <v>40</v>
      </c>
      <c r="J75" s="71">
        <v>310</v>
      </c>
      <c r="K75" s="117">
        <f t="shared" si="3"/>
        <v>12400</v>
      </c>
      <c r="L75" s="3" t="s">
        <v>659</v>
      </c>
      <c r="M75" s="3" t="s">
        <v>661</v>
      </c>
    </row>
    <row r="76" spans="1:13" ht="15.75" x14ac:dyDescent="0.25">
      <c r="A76" s="12"/>
      <c r="B76" s="75" t="s">
        <v>301</v>
      </c>
      <c r="C76" s="75" t="s">
        <v>15</v>
      </c>
      <c r="D76" s="75" t="s">
        <v>19</v>
      </c>
      <c r="E76" s="31" t="s">
        <v>432</v>
      </c>
      <c r="F76" s="76" t="s">
        <v>390</v>
      </c>
      <c r="G76" s="77" t="s">
        <v>348</v>
      </c>
      <c r="H76" s="26" t="s">
        <v>89</v>
      </c>
      <c r="I76" s="69">
        <v>60</v>
      </c>
      <c r="J76" s="70">
        <v>280</v>
      </c>
      <c r="K76" s="117">
        <f t="shared" si="3"/>
        <v>16800</v>
      </c>
      <c r="L76" s="3" t="s">
        <v>659</v>
      </c>
      <c r="M76" s="3" t="s">
        <v>661</v>
      </c>
    </row>
    <row r="77" spans="1:13" ht="15.75" x14ac:dyDescent="0.25">
      <c r="A77" s="12"/>
      <c r="B77" s="72" t="s">
        <v>301</v>
      </c>
      <c r="C77" s="72" t="s">
        <v>306</v>
      </c>
      <c r="D77" s="72" t="s">
        <v>307</v>
      </c>
      <c r="E77" s="31" t="s">
        <v>433</v>
      </c>
      <c r="F77" s="73" t="s">
        <v>391</v>
      </c>
      <c r="G77" s="74" t="s">
        <v>349</v>
      </c>
      <c r="H77" s="26" t="s">
        <v>89</v>
      </c>
      <c r="I77" s="62">
        <v>30</v>
      </c>
      <c r="J77" s="71">
        <v>500</v>
      </c>
      <c r="K77" s="117">
        <f t="shared" si="3"/>
        <v>15000</v>
      </c>
      <c r="L77" s="3" t="s">
        <v>659</v>
      </c>
      <c r="M77" s="3" t="s">
        <v>661</v>
      </c>
    </row>
    <row r="78" spans="1:13" ht="15.75" x14ac:dyDescent="0.25">
      <c r="A78" s="12"/>
      <c r="B78" s="75" t="s">
        <v>301</v>
      </c>
      <c r="C78" s="75" t="s">
        <v>33</v>
      </c>
      <c r="D78" s="75" t="s">
        <v>3</v>
      </c>
      <c r="E78" s="31" t="s">
        <v>434</v>
      </c>
      <c r="F78" s="76" t="s">
        <v>392</v>
      </c>
      <c r="G78" s="77" t="s">
        <v>350</v>
      </c>
      <c r="H78" s="26" t="s">
        <v>89</v>
      </c>
      <c r="I78" s="69">
        <v>50</v>
      </c>
      <c r="J78" s="70">
        <v>300</v>
      </c>
      <c r="K78" s="117">
        <f t="shared" si="3"/>
        <v>15000</v>
      </c>
      <c r="L78" s="3" t="s">
        <v>659</v>
      </c>
      <c r="M78" s="3" t="s">
        <v>661</v>
      </c>
    </row>
    <row r="79" spans="1:13" ht="15.75" x14ac:dyDescent="0.25">
      <c r="A79" s="12"/>
      <c r="B79" s="72" t="s">
        <v>301</v>
      </c>
      <c r="C79" s="72" t="s">
        <v>33</v>
      </c>
      <c r="D79" s="72" t="s">
        <v>308</v>
      </c>
      <c r="E79" s="31" t="s">
        <v>435</v>
      </c>
      <c r="F79" s="73" t="s">
        <v>393</v>
      </c>
      <c r="G79" s="74" t="s">
        <v>351</v>
      </c>
      <c r="H79" s="26" t="s">
        <v>89</v>
      </c>
      <c r="I79" s="62">
        <v>50</v>
      </c>
      <c r="J79" s="71">
        <v>200</v>
      </c>
      <c r="K79" s="117">
        <f t="shared" si="3"/>
        <v>10000</v>
      </c>
      <c r="L79" s="3" t="s">
        <v>659</v>
      </c>
      <c r="M79" s="3" t="s">
        <v>661</v>
      </c>
    </row>
    <row r="80" spans="1:13" ht="15.75" x14ac:dyDescent="0.25">
      <c r="A80" s="12"/>
      <c r="B80" s="75" t="s">
        <v>301</v>
      </c>
      <c r="C80" s="75" t="s">
        <v>33</v>
      </c>
      <c r="D80" s="75" t="s">
        <v>309</v>
      </c>
      <c r="E80" s="31" t="s">
        <v>436</v>
      </c>
      <c r="F80" s="76" t="s">
        <v>394</v>
      </c>
      <c r="G80" s="77" t="s">
        <v>352</v>
      </c>
      <c r="H80" s="26" t="s">
        <v>89</v>
      </c>
      <c r="I80" s="69">
        <v>50</v>
      </c>
      <c r="J80" s="70">
        <v>350</v>
      </c>
      <c r="K80" s="117">
        <f t="shared" si="3"/>
        <v>17500</v>
      </c>
      <c r="L80" s="3" t="s">
        <v>659</v>
      </c>
      <c r="M80" s="3" t="s">
        <v>661</v>
      </c>
    </row>
    <row r="81" spans="1:13" ht="15.75" x14ac:dyDescent="0.25">
      <c r="A81" s="12"/>
      <c r="B81" s="72" t="s">
        <v>301</v>
      </c>
      <c r="C81" s="72" t="s">
        <v>33</v>
      </c>
      <c r="D81" s="72" t="s">
        <v>310</v>
      </c>
      <c r="E81" s="31" t="s">
        <v>437</v>
      </c>
      <c r="F81" s="73" t="s">
        <v>395</v>
      </c>
      <c r="G81" s="74" t="s">
        <v>353</v>
      </c>
      <c r="H81" s="26" t="s">
        <v>89</v>
      </c>
      <c r="I81" s="62">
        <v>50</v>
      </c>
      <c r="J81" s="71">
        <v>700</v>
      </c>
      <c r="K81" s="117">
        <f t="shared" si="3"/>
        <v>35000</v>
      </c>
      <c r="L81" s="3" t="s">
        <v>659</v>
      </c>
      <c r="M81" s="3" t="s">
        <v>661</v>
      </c>
    </row>
    <row r="82" spans="1:13" ht="15.75" x14ac:dyDescent="0.25">
      <c r="A82" s="12"/>
      <c r="B82" s="75" t="s">
        <v>301</v>
      </c>
      <c r="C82" s="75" t="s">
        <v>33</v>
      </c>
      <c r="D82" s="75" t="s">
        <v>311</v>
      </c>
      <c r="E82" s="31" t="s">
        <v>438</v>
      </c>
      <c r="F82" s="76" t="s">
        <v>396</v>
      </c>
      <c r="G82" s="77" t="s">
        <v>354</v>
      </c>
      <c r="H82" s="26" t="s">
        <v>89</v>
      </c>
      <c r="I82" s="69">
        <v>50</v>
      </c>
      <c r="J82" s="70">
        <v>750</v>
      </c>
      <c r="K82" s="117">
        <f t="shared" si="3"/>
        <v>37500</v>
      </c>
      <c r="L82" s="3" t="s">
        <v>659</v>
      </c>
      <c r="M82" s="3" t="s">
        <v>661</v>
      </c>
    </row>
    <row r="83" spans="1:13" ht="15.75" x14ac:dyDescent="0.25">
      <c r="A83" s="12"/>
      <c r="B83" s="72" t="s">
        <v>301</v>
      </c>
      <c r="C83" s="72" t="s">
        <v>33</v>
      </c>
      <c r="D83" s="72" t="s">
        <v>312</v>
      </c>
      <c r="E83" s="31" t="s">
        <v>439</v>
      </c>
      <c r="F83" s="73" t="s">
        <v>397</v>
      </c>
      <c r="G83" s="74" t="s">
        <v>355</v>
      </c>
      <c r="H83" s="26" t="s">
        <v>89</v>
      </c>
      <c r="I83" s="62">
        <v>50</v>
      </c>
      <c r="J83" s="71">
        <v>350</v>
      </c>
      <c r="K83" s="117">
        <f t="shared" si="3"/>
        <v>17500</v>
      </c>
      <c r="L83" s="3" t="s">
        <v>659</v>
      </c>
      <c r="M83" s="3" t="s">
        <v>661</v>
      </c>
    </row>
    <row r="84" spans="1:13" ht="15.75" x14ac:dyDescent="0.25">
      <c r="A84" s="12"/>
      <c r="B84" s="75" t="s">
        <v>301</v>
      </c>
      <c r="C84" s="75" t="s">
        <v>30</v>
      </c>
      <c r="D84" s="75" t="s">
        <v>313</v>
      </c>
      <c r="E84" s="31" t="s">
        <v>440</v>
      </c>
      <c r="F84" s="76" t="s">
        <v>398</v>
      </c>
      <c r="G84" s="77" t="s">
        <v>356</v>
      </c>
      <c r="H84" s="26" t="s">
        <v>89</v>
      </c>
      <c r="I84" s="69">
        <v>40</v>
      </c>
      <c r="J84" s="70">
        <v>300</v>
      </c>
      <c r="K84" s="117">
        <f t="shared" si="3"/>
        <v>12000</v>
      </c>
      <c r="L84" s="3" t="s">
        <v>659</v>
      </c>
      <c r="M84" s="3" t="s">
        <v>661</v>
      </c>
    </row>
    <row r="85" spans="1:13" ht="15.75" x14ac:dyDescent="0.25">
      <c r="A85" s="12"/>
      <c r="B85" s="72" t="s">
        <v>301</v>
      </c>
      <c r="C85" s="72" t="s">
        <v>30</v>
      </c>
      <c r="D85" s="72" t="s">
        <v>314</v>
      </c>
      <c r="E85" s="31" t="s">
        <v>441</v>
      </c>
      <c r="F85" s="73" t="s">
        <v>399</v>
      </c>
      <c r="G85" s="74" t="s">
        <v>357</v>
      </c>
      <c r="H85" s="26" t="s">
        <v>89</v>
      </c>
      <c r="I85" s="62">
        <v>40</v>
      </c>
      <c r="J85" s="71">
        <v>360</v>
      </c>
      <c r="K85" s="117">
        <f t="shared" si="3"/>
        <v>14400</v>
      </c>
      <c r="L85" s="3" t="s">
        <v>659</v>
      </c>
      <c r="M85" s="3" t="s">
        <v>661</v>
      </c>
    </row>
    <row r="86" spans="1:13" ht="15.75" x14ac:dyDescent="0.25">
      <c r="A86" s="12"/>
      <c r="B86" s="75" t="s">
        <v>301</v>
      </c>
      <c r="C86" s="75" t="s">
        <v>30</v>
      </c>
      <c r="D86" s="75" t="s">
        <v>315</v>
      </c>
      <c r="E86" s="31" t="s">
        <v>442</v>
      </c>
      <c r="F86" s="76" t="s">
        <v>400</v>
      </c>
      <c r="G86" s="77" t="s">
        <v>358</v>
      </c>
      <c r="H86" s="26" t="s">
        <v>89</v>
      </c>
      <c r="I86" s="69">
        <v>40</v>
      </c>
      <c r="J86" s="70">
        <v>150</v>
      </c>
      <c r="K86" s="117">
        <f t="shared" si="3"/>
        <v>6000</v>
      </c>
      <c r="L86" s="3" t="s">
        <v>659</v>
      </c>
      <c r="M86" s="3" t="s">
        <v>661</v>
      </c>
    </row>
    <row r="87" spans="1:13" ht="15.75" x14ac:dyDescent="0.25">
      <c r="A87" s="12"/>
      <c r="B87" s="72" t="s">
        <v>301</v>
      </c>
      <c r="C87" s="72" t="s">
        <v>316</v>
      </c>
      <c r="D87" s="72" t="s">
        <v>19</v>
      </c>
      <c r="E87" s="31" t="s">
        <v>443</v>
      </c>
      <c r="F87" s="73" t="s">
        <v>401</v>
      </c>
      <c r="G87" s="74" t="s">
        <v>359</v>
      </c>
      <c r="H87" s="26" t="s">
        <v>89</v>
      </c>
      <c r="I87" s="62">
        <v>50</v>
      </c>
      <c r="J87" s="71">
        <v>280</v>
      </c>
      <c r="K87" s="117">
        <f t="shared" si="3"/>
        <v>14000</v>
      </c>
      <c r="L87" s="3" t="s">
        <v>659</v>
      </c>
      <c r="M87" s="3" t="s">
        <v>661</v>
      </c>
    </row>
    <row r="88" spans="1:13" ht="15.75" x14ac:dyDescent="0.25">
      <c r="A88" s="12"/>
      <c r="B88" s="75" t="s">
        <v>301</v>
      </c>
      <c r="C88" s="75" t="s">
        <v>35</v>
      </c>
      <c r="D88" s="75" t="s">
        <v>3</v>
      </c>
      <c r="E88" s="31" t="s">
        <v>444</v>
      </c>
      <c r="F88" s="76" t="s">
        <v>402</v>
      </c>
      <c r="G88" s="77" t="s">
        <v>360</v>
      </c>
      <c r="H88" s="26" t="s">
        <v>89</v>
      </c>
      <c r="I88" s="69">
        <v>40</v>
      </c>
      <c r="J88" s="70">
        <v>200</v>
      </c>
      <c r="K88" s="117">
        <f t="shared" si="3"/>
        <v>8000</v>
      </c>
      <c r="L88" s="3" t="s">
        <v>659</v>
      </c>
      <c r="M88" s="3" t="s">
        <v>661</v>
      </c>
    </row>
    <row r="89" spans="1:13" ht="15.75" x14ac:dyDescent="0.25">
      <c r="A89" s="12"/>
      <c r="B89" s="72" t="s">
        <v>301</v>
      </c>
      <c r="C89" s="72" t="s">
        <v>137</v>
      </c>
      <c r="D89" s="72" t="s">
        <v>317</v>
      </c>
      <c r="E89" s="31" t="s">
        <v>445</v>
      </c>
      <c r="F89" s="73" t="s">
        <v>403</v>
      </c>
      <c r="G89" s="74" t="s">
        <v>361</v>
      </c>
      <c r="H89" s="26" t="s">
        <v>89</v>
      </c>
      <c r="I89" s="62">
        <v>15</v>
      </c>
      <c r="J89" s="71">
        <v>1300</v>
      </c>
      <c r="K89" s="117">
        <f t="shared" si="3"/>
        <v>19500</v>
      </c>
      <c r="L89" s="3" t="s">
        <v>659</v>
      </c>
      <c r="M89" s="3" t="s">
        <v>661</v>
      </c>
    </row>
    <row r="90" spans="1:13" ht="15.75" x14ac:dyDescent="0.25">
      <c r="A90" s="12"/>
      <c r="B90" s="75" t="s">
        <v>301</v>
      </c>
      <c r="C90" s="75" t="s">
        <v>318</v>
      </c>
      <c r="D90" s="75" t="s">
        <v>152</v>
      </c>
      <c r="E90" s="31" t="s">
        <v>446</v>
      </c>
      <c r="F90" s="76" t="s">
        <v>404</v>
      </c>
      <c r="G90" s="77" t="s">
        <v>362</v>
      </c>
      <c r="H90" s="26" t="s">
        <v>89</v>
      </c>
      <c r="I90" s="69">
        <v>40</v>
      </c>
      <c r="J90" s="70">
        <v>400</v>
      </c>
      <c r="K90" s="117">
        <f t="shared" si="3"/>
        <v>16000</v>
      </c>
      <c r="L90" s="3" t="s">
        <v>659</v>
      </c>
      <c r="M90" s="3" t="s">
        <v>661</v>
      </c>
    </row>
    <row r="91" spans="1:13" ht="15.75" x14ac:dyDescent="0.25">
      <c r="A91" s="12"/>
      <c r="B91" s="72" t="s">
        <v>301</v>
      </c>
      <c r="C91" s="72" t="s">
        <v>319</v>
      </c>
      <c r="D91" s="72" t="s">
        <v>320</v>
      </c>
      <c r="E91" s="31" t="s">
        <v>447</v>
      </c>
      <c r="F91" s="73" t="s">
        <v>405</v>
      </c>
      <c r="G91" s="74" t="s">
        <v>363</v>
      </c>
      <c r="H91" s="26" t="s">
        <v>89</v>
      </c>
      <c r="I91" s="62">
        <v>30</v>
      </c>
      <c r="J91" s="71">
        <v>350</v>
      </c>
      <c r="K91" s="117">
        <f t="shared" si="3"/>
        <v>10500</v>
      </c>
      <c r="L91" s="3" t="s">
        <v>659</v>
      </c>
      <c r="M91" s="3" t="s">
        <v>661</v>
      </c>
    </row>
    <row r="92" spans="1:13" ht="15.75" x14ac:dyDescent="0.25">
      <c r="A92" s="12"/>
      <c r="B92" s="75" t="s">
        <v>301</v>
      </c>
      <c r="C92" s="75" t="s">
        <v>321</v>
      </c>
      <c r="D92" s="75" t="s">
        <v>7</v>
      </c>
      <c r="E92" s="31" t="s">
        <v>448</v>
      </c>
      <c r="F92" s="76" t="s">
        <v>406</v>
      </c>
      <c r="G92" s="77" t="s">
        <v>364</v>
      </c>
      <c r="H92" s="26" t="s">
        <v>89</v>
      </c>
      <c r="I92" s="69">
        <v>30</v>
      </c>
      <c r="J92" s="70">
        <v>1250</v>
      </c>
      <c r="K92" s="117">
        <f t="shared" si="3"/>
        <v>37500</v>
      </c>
      <c r="L92" s="3" t="s">
        <v>659</v>
      </c>
      <c r="M92" s="3" t="s">
        <v>661</v>
      </c>
    </row>
    <row r="93" spans="1:13" ht="15.75" x14ac:dyDescent="0.25">
      <c r="A93" s="12"/>
      <c r="B93" s="72" t="s">
        <v>301</v>
      </c>
      <c r="C93" s="72" t="s">
        <v>322</v>
      </c>
      <c r="D93" s="72" t="s">
        <v>3</v>
      </c>
      <c r="E93" s="31" t="s">
        <v>449</v>
      </c>
      <c r="F93" s="73" t="s">
        <v>407</v>
      </c>
      <c r="G93" s="74" t="s">
        <v>365</v>
      </c>
      <c r="H93" s="26" t="s">
        <v>89</v>
      </c>
      <c r="I93" s="62">
        <v>50</v>
      </c>
      <c r="J93" s="71">
        <v>350</v>
      </c>
      <c r="K93" s="117">
        <f t="shared" si="3"/>
        <v>17500</v>
      </c>
      <c r="L93" s="3" t="s">
        <v>659</v>
      </c>
      <c r="M93" s="3" t="s">
        <v>661</v>
      </c>
    </row>
    <row r="94" spans="1:13" ht="15.75" x14ac:dyDescent="0.25">
      <c r="A94" s="12"/>
      <c r="B94" s="75" t="s">
        <v>301</v>
      </c>
      <c r="C94" s="75" t="s">
        <v>43</v>
      </c>
      <c r="D94" s="75" t="s">
        <v>152</v>
      </c>
      <c r="E94" s="31" t="s">
        <v>450</v>
      </c>
      <c r="F94" s="76" t="s">
        <v>408</v>
      </c>
      <c r="G94" s="77" t="s">
        <v>366</v>
      </c>
      <c r="H94" s="26" t="s">
        <v>89</v>
      </c>
      <c r="I94" s="69">
        <v>15</v>
      </c>
      <c r="J94" s="70">
        <v>65</v>
      </c>
      <c r="K94" s="117">
        <f t="shared" si="3"/>
        <v>975</v>
      </c>
      <c r="L94" s="3" t="s">
        <v>659</v>
      </c>
      <c r="M94" s="3" t="s">
        <v>661</v>
      </c>
    </row>
    <row r="95" spans="1:13" ht="15.75" x14ac:dyDescent="0.25">
      <c r="A95" s="12"/>
      <c r="B95" s="72" t="s">
        <v>301</v>
      </c>
      <c r="C95" s="72" t="s">
        <v>323</v>
      </c>
      <c r="D95" s="72" t="s">
        <v>5</v>
      </c>
      <c r="E95" s="31" t="s">
        <v>451</v>
      </c>
      <c r="F95" s="73" t="s">
        <v>409</v>
      </c>
      <c r="G95" s="74" t="s">
        <v>367</v>
      </c>
      <c r="H95" s="26" t="s">
        <v>89</v>
      </c>
      <c r="I95" s="62">
        <v>30</v>
      </c>
      <c r="J95" s="71">
        <v>2000</v>
      </c>
      <c r="K95" s="117">
        <f t="shared" si="3"/>
        <v>60000</v>
      </c>
      <c r="L95" s="3" t="s">
        <v>659</v>
      </c>
      <c r="M95" s="3" t="s">
        <v>661</v>
      </c>
    </row>
    <row r="96" spans="1:13" ht="15.75" x14ac:dyDescent="0.25">
      <c r="A96" s="12"/>
      <c r="B96" s="75" t="s">
        <v>301</v>
      </c>
      <c r="C96" s="75" t="s">
        <v>323</v>
      </c>
      <c r="D96" s="75" t="s">
        <v>19</v>
      </c>
      <c r="E96" s="31" t="s">
        <v>452</v>
      </c>
      <c r="F96" s="76" t="s">
        <v>410</v>
      </c>
      <c r="G96" s="77" t="s">
        <v>368</v>
      </c>
      <c r="H96" s="26" t="s">
        <v>89</v>
      </c>
      <c r="I96" s="69">
        <v>30</v>
      </c>
      <c r="J96" s="70">
        <v>2000</v>
      </c>
      <c r="K96" s="117">
        <f t="shared" si="3"/>
        <v>60000</v>
      </c>
      <c r="L96" s="3" t="s">
        <v>659</v>
      </c>
      <c r="M96" s="3" t="s">
        <v>661</v>
      </c>
    </row>
    <row r="97" spans="1:13" ht="15.75" x14ac:dyDescent="0.25">
      <c r="A97" s="12"/>
      <c r="B97" s="72" t="s">
        <v>301</v>
      </c>
      <c r="C97" s="72" t="s">
        <v>323</v>
      </c>
      <c r="D97" s="72" t="s">
        <v>324</v>
      </c>
      <c r="E97" s="31" t="s">
        <v>453</v>
      </c>
      <c r="F97" s="73" t="s">
        <v>411</v>
      </c>
      <c r="G97" s="74" t="s">
        <v>369</v>
      </c>
      <c r="H97" s="26" t="s">
        <v>89</v>
      </c>
      <c r="I97" s="62">
        <v>30</v>
      </c>
      <c r="J97" s="71">
        <v>2000</v>
      </c>
      <c r="K97" s="117">
        <f t="shared" si="3"/>
        <v>60000</v>
      </c>
      <c r="L97" s="3" t="s">
        <v>659</v>
      </c>
      <c r="M97" s="3" t="s">
        <v>661</v>
      </c>
    </row>
    <row r="98" spans="1:13" ht="15.75" x14ac:dyDescent="0.25">
      <c r="A98" s="12"/>
      <c r="B98" s="75" t="s">
        <v>301</v>
      </c>
      <c r="C98" s="75" t="s">
        <v>325</v>
      </c>
      <c r="D98" s="75" t="s">
        <v>326</v>
      </c>
      <c r="E98" s="31" t="s">
        <v>454</v>
      </c>
      <c r="F98" s="76" t="s">
        <v>412</v>
      </c>
      <c r="G98" s="77" t="s">
        <v>370</v>
      </c>
      <c r="H98" s="26" t="s">
        <v>89</v>
      </c>
      <c r="I98" s="69">
        <v>15</v>
      </c>
      <c r="J98" s="70">
        <v>1975</v>
      </c>
      <c r="K98" s="117">
        <f t="shared" si="3"/>
        <v>29625</v>
      </c>
      <c r="L98" s="3" t="s">
        <v>659</v>
      </c>
      <c r="M98" s="3" t="s">
        <v>661</v>
      </c>
    </row>
    <row r="99" spans="1:13" ht="15.75" x14ac:dyDescent="0.25">
      <c r="A99" s="12"/>
      <c r="B99" s="72" t="s">
        <v>301</v>
      </c>
      <c r="C99" s="72" t="s">
        <v>166</v>
      </c>
      <c r="D99" s="72" t="s">
        <v>327</v>
      </c>
      <c r="E99" s="31" t="s">
        <v>455</v>
      </c>
      <c r="F99" s="73" t="s">
        <v>413</v>
      </c>
      <c r="G99" s="74" t="s">
        <v>371</v>
      </c>
      <c r="H99" s="26" t="s">
        <v>89</v>
      </c>
      <c r="I99" s="62">
        <v>40</v>
      </c>
      <c r="J99" s="71">
        <v>140</v>
      </c>
      <c r="K99" s="117">
        <f t="shared" si="3"/>
        <v>5600</v>
      </c>
      <c r="L99" s="3" t="s">
        <v>659</v>
      </c>
      <c r="M99" s="3" t="s">
        <v>661</v>
      </c>
    </row>
    <row r="100" spans="1:13" ht="15.75" x14ac:dyDescent="0.25">
      <c r="A100" s="12"/>
      <c r="B100" s="75" t="s">
        <v>301</v>
      </c>
      <c r="C100" s="75" t="s">
        <v>328</v>
      </c>
      <c r="D100" s="75" t="s">
        <v>329</v>
      </c>
      <c r="E100" s="31" t="s">
        <v>456</v>
      </c>
      <c r="F100" s="76" t="s">
        <v>414</v>
      </c>
      <c r="G100" s="77" t="s">
        <v>372</v>
      </c>
      <c r="H100" s="26" t="s">
        <v>89</v>
      </c>
      <c r="I100" s="69">
        <v>40</v>
      </c>
      <c r="J100" s="70">
        <v>780</v>
      </c>
      <c r="K100" s="117">
        <f t="shared" si="3"/>
        <v>31200</v>
      </c>
      <c r="L100" s="3" t="s">
        <v>659</v>
      </c>
      <c r="M100" s="3" t="s">
        <v>661</v>
      </c>
    </row>
    <row r="101" spans="1:13" ht="15.75" x14ac:dyDescent="0.25">
      <c r="A101" s="12"/>
      <c r="B101" s="72" t="s">
        <v>301</v>
      </c>
      <c r="C101" s="72" t="s">
        <v>330</v>
      </c>
      <c r="D101" s="72" t="s">
        <v>12</v>
      </c>
      <c r="E101" s="31" t="s">
        <v>457</v>
      </c>
      <c r="F101" s="73" t="s">
        <v>415</v>
      </c>
      <c r="G101" s="74" t="s">
        <v>373</v>
      </c>
      <c r="H101" s="26" t="s">
        <v>89</v>
      </c>
      <c r="I101" s="62">
        <v>40</v>
      </c>
      <c r="J101" s="71">
        <v>425</v>
      </c>
      <c r="K101" s="117">
        <f t="shared" si="3"/>
        <v>17000</v>
      </c>
      <c r="L101" s="3" t="s">
        <v>659</v>
      </c>
      <c r="M101" s="3" t="s">
        <v>661</v>
      </c>
    </row>
    <row r="102" spans="1:13" ht="15.75" x14ac:dyDescent="0.25">
      <c r="A102" s="12"/>
      <c r="B102" s="75" t="s">
        <v>301</v>
      </c>
      <c r="C102" s="75" t="s">
        <v>331</v>
      </c>
      <c r="D102" s="75" t="s">
        <v>127</v>
      </c>
      <c r="E102" s="31" t="s">
        <v>458</v>
      </c>
      <c r="F102" s="76" t="s">
        <v>416</v>
      </c>
      <c r="G102" s="77" t="s">
        <v>374</v>
      </c>
      <c r="H102" s="26" t="s">
        <v>89</v>
      </c>
      <c r="I102" s="69">
        <v>20</v>
      </c>
      <c r="J102" s="70">
        <v>250</v>
      </c>
      <c r="K102" s="117">
        <f t="shared" si="3"/>
        <v>5000</v>
      </c>
      <c r="L102" s="3" t="s">
        <v>659</v>
      </c>
      <c r="M102" s="3" t="s">
        <v>661</v>
      </c>
    </row>
    <row r="103" spans="1:13" ht="15.75" x14ac:dyDescent="0.25">
      <c r="A103" s="12"/>
      <c r="B103" s="72" t="s">
        <v>301</v>
      </c>
      <c r="C103" s="72" t="s">
        <v>332</v>
      </c>
      <c r="D103" s="72" t="s">
        <v>138</v>
      </c>
      <c r="E103" s="31" t="s">
        <v>459</v>
      </c>
      <c r="F103" s="73" t="s">
        <v>417</v>
      </c>
      <c r="G103" s="74" t="s">
        <v>375</v>
      </c>
      <c r="H103" s="26" t="s">
        <v>89</v>
      </c>
      <c r="I103" s="62">
        <v>40</v>
      </c>
      <c r="J103" s="71">
        <v>305</v>
      </c>
      <c r="K103" s="117">
        <f t="shared" si="3"/>
        <v>12200</v>
      </c>
      <c r="L103" s="3" t="s">
        <v>659</v>
      </c>
      <c r="M103" s="3" t="s">
        <v>661</v>
      </c>
    </row>
    <row r="104" spans="1:13" ht="15.75" x14ac:dyDescent="0.25">
      <c r="A104" s="12"/>
      <c r="B104" s="75" t="s">
        <v>301</v>
      </c>
      <c r="C104" s="75" t="s">
        <v>1</v>
      </c>
      <c r="D104" s="75" t="s">
        <v>333</v>
      </c>
      <c r="E104" s="31" t="s">
        <v>460</v>
      </c>
      <c r="F104" s="76" t="s">
        <v>418</v>
      </c>
      <c r="G104" s="77" t="s">
        <v>376</v>
      </c>
      <c r="H104" s="26" t="s">
        <v>89</v>
      </c>
      <c r="I104" s="69">
        <v>20</v>
      </c>
      <c r="J104" s="70">
        <v>405</v>
      </c>
      <c r="K104" s="117">
        <f t="shared" si="3"/>
        <v>8100</v>
      </c>
      <c r="L104" s="3" t="s">
        <v>659</v>
      </c>
      <c r="M104" s="3" t="s">
        <v>661</v>
      </c>
    </row>
    <row r="105" spans="1:13" ht="15.75" x14ac:dyDescent="0.25">
      <c r="A105" s="12"/>
      <c r="B105" s="72" t="s">
        <v>301</v>
      </c>
      <c r="C105" s="72" t="s">
        <v>8</v>
      </c>
      <c r="D105" s="72" t="s">
        <v>334</v>
      </c>
      <c r="E105" s="31" t="s">
        <v>461</v>
      </c>
      <c r="F105" s="73" t="s">
        <v>419</v>
      </c>
      <c r="G105" s="74" t="s">
        <v>377</v>
      </c>
      <c r="H105" s="26" t="s">
        <v>89</v>
      </c>
      <c r="I105" s="62">
        <v>10</v>
      </c>
      <c r="J105" s="71">
        <v>3500</v>
      </c>
      <c r="K105" s="117">
        <f t="shared" si="3"/>
        <v>35000</v>
      </c>
      <c r="L105" s="3" t="s">
        <v>659</v>
      </c>
      <c r="M105" s="3" t="s">
        <v>661</v>
      </c>
    </row>
    <row r="106" spans="1:13" ht="15.75" x14ac:dyDescent="0.25">
      <c r="A106" s="12"/>
      <c r="B106" s="75" t="s">
        <v>301</v>
      </c>
      <c r="C106" s="75" t="s">
        <v>323</v>
      </c>
      <c r="D106" s="75" t="s">
        <v>19</v>
      </c>
      <c r="E106" s="31" t="s">
        <v>452</v>
      </c>
      <c r="F106" s="76" t="s">
        <v>410</v>
      </c>
      <c r="G106" s="77" t="s">
        <v>368</v>
      </c>
      <c r="H106" s="26" t="s">
        <v>89</v>
      </c>
      <c r="I106" s="69">
        <v>30</v>
      </c>
      <c r="J106" s="70">
        <v>2000</v>
      </c>
      <c r="K106" s="117">
        <f t="shared" si="3"/>
        <v>60000</v>
      </c>
      <c r="L106" s="3" t="s">
        <v>659</v>
      </c>
      <c r="M106" s="3" t="s">
        <v>661</v>
      </c>
    </row>
    <row r="107" spans="1:13" ht="15.75" x14ac:dyDescent="0.25">
      <c r="A107" s="12"/>
      <c r="B107" s="72" t="s">
        <v>301</v>
      </c>
      <c r="C107" s="72" t="s">
        <v>8</v>
      </c>
      <c r="D107" s="72" t="s">
        <v>335</v>
      </c>
      <c r="E107" s="31" t="s">
        <v>462</v>
      </c>
      <c r="F107" s="73" t="s">
        <v>420</v>
      </c>
      <c r="G107" s="74" t="s">
        <v>378</v>
      </c>
      <c r="H107" s="26" t="s">
        <v>89</v>
      </c>
      <c r="I107" s="62">
        <v>20</v>
      </c>
      <c r="J107" s="71">
        <v>225</v>
      </c>
      <c r="K107" s="117">
        <f t="shared" si="3"/>
        <v>4500</v>
      </c>
      <c r="L107" s="3" t="s">
        <v>659</v>
      </c>
      <c r="M107" s="3" t="s">
        <v>661</v>
      </c>
    </row>
    <row r="108" spans="1:13" ht="15.75" x14ac:dyDescent="0.25">
      <c r="A108" s="12"/>
      <c r="B108" s="75" t="s">
        <v>301</v>
      </c>
      <c r="C108" s="75" t="s">
        <v>8</v>
      </c>
      <c r="D108" s="75" t="s">
        <v>336</v>
      </c>
      <c r="E108" s="31" t="s">
        <v>463</v>
      </c>
      <c r="F108" s="76" t="s">
        <v>421</v>
      </c>
      <c r="G108" s="77" t="s">
        <v>379</v>
      </c>
      <c r="H108" s="26" t="s">
        <v>89</v>
      </c>
      <c r="I108" s="69">
        <v>70</v>
      </c>
      <c r="J108" s="70">
        <v>3200</v>
      </c>
      <c r="K108" s="117">
        <f t="shared" si="3"/>
        <v>224000</v>
      </c>
      <c r="L108" s="3" t="s">
        <v>659</v>
      </c>
      <c r="M108" s="3" t="s">
        <v>661</v>
      </c>
    </row>
    <row r="109" spans="1:13" ht="15.75" x14ac:dyDescent="0.25">
      <c r="A109" s="12"/>
      <c r="B109" s="72" t="s">
        <v>301</v>
      </c>
      <c r="C109" s="72" t="s">
        <v>8</v>
      </c>
      <c r="D109" s="72" t="s">
        <v>337</v>
      </c>
      <c r="E109" s="31" t="s">
        <v>464</v>
      </c>
      <c r="F109" s="73" t="s">
        <v>422</v>
      </c>
      <c r="G109" s="74" t="s">
        <v>380</v>
      </c>
      <c r="H109" s="26" t="s">
        <v>89</v>
      </c>
      <c r="I109" s="62">
        <v>20</v>
      </c>
      <c r="J109" s="71">
        <v>2500</v>
      </c>
      <c r="K109" s="117">
        <f>I109*J109</f>
        <v>50000</v>
      </c>
      <c r="L109" s="3" t="s">
        <v>659</v>
      </c>
      <c r="M109" s="3" t="s">
        <v>661</v>
      </c>
    </row>
    <row r="110" spans="1:13" ht="15.75" x14ac:dyDescent="0.25">
      <c r="A110" s="12"/>
      <c r="B110" s="75" t="s">
        <v>301</v>
      </c>
      <c r="C110" s="75" t="s">
        <v>338</v>
      </c>
      <c r="D110" s="75" t="s">
        <v>339</v>
      </c>
      <c r="E110" s="31" t="s">
        <v>465</v>
      </c>
      <c r="F110" s="76" t="s">
        <v>423</v>
      </c>
      <c r="G110" s="77" t="s">
        <v>381</v>
      </c>
      <c r="H110" s="26" t="s">
        <v>89</v>
      </c>
      <c r="I110" s="69">
        <v>20</v>
      </c>
      <c r="J110" s="70">
        <v>2100</v>
      </c>
      <c r="K110" s="117">
        <f t="shared" ref="K110:K114" si="4">I110*J110</f>
        <v>42000</v>
      </c>
      <c r="L110" s="3" t="s">
        <v>659</v>
      </c>
      <c r="M110" s="3" t="s">
        <v>661</v>
      </c>
    </row>
    <row r="111" spans="1:13" ht="15.75" x14ac:dyDescent="0.25">
      <c r="A111" s="12"/>
      <c r="B111" s="72" t="s">
        <v>301</v>
      </c>
      <c r="C111" s="72" t="s">
        <v>43</v>
      </c>
      <c r="D111" s="72" t="s">
        <v>3</v>
      </c>
      <c r="E111" s="31" t="s">
        <v>466</v>
      </c>
      <c r="F111" s="73" t="s">
        <v>424</v>
      </c>
      <c r="G111" s="74" t="s">
        <v>382</v>
      </c>
      <c r="H111" s="26" t="s">
        <v>89</v>
      </c>
      <c r="I111" s="62">
        <v>20</v>
      </c>
      <c r="J111" s="71">
        <v>2350</v>
      </c>
      <c r="K111" s="117">
        <f t="shared" si="4"/>
        <v>47000</v>
      </c>
      <c r="L111" s="3" t="s">
        <v>659</v>
      </c>
      <c r="M111" s="3" t="s">
        <v>661</v>
      </c>
    </row>
    <row r="112" spans="1:13" ht="15.75" x14ac:dyDescent="0.25">
      <c r="A112" s="12"/>
      <c r="B112" s="75" t="s">
        <v>301</v>
      </c>
      <c r="C112" s="75" t="s">
        <v>340</v>
      </c>
      <c r="D112" s="75" t="s">
        <v>341</v>
      </c>
      <c r="E112" s="31" t="s">
        <v>467</v>
      </c>
      <c r="F112" s="76" t="s">
        <v>425</v>
      </c>
      <c r="G112" s="77" t="s">
        <v>383</v>
      </c>
      <c r="H112" s="26" t="s">
        <v>89</v>
      </c>
      <c r="I112" s="69">
        <v>40</v>
      </c>
      <c r="J112" s="70">
        <v>80</v>
      </c>
      <c r="K112" s="117">
        <f t="shared" si="4"/>
        <v>3200</v>
      </c>
      <c r="L112" s="3" t="s">
        <v>659</v>
      </c>
      <c r="M112" s="3" t="s">
        <v>661</v>
      </c>
    </row>
    <row r="113" spans="1:13" ht="15.75" x14ac:dyDescent="0.25">
      <c r="A113" s="12"/>
      <c r="B113" s="72" t="s">
        <v>301</v>
      </c>
      <c r="C113" s="72" t="s">
        <v>8</v>
      </c>
      <c r="D113" s="72" t="s">
        <v>342</v>
      </c>
      <c r="E113" s="31" t="s">
        <v>468</v>
      </c>
      <c r="F113" s="73" t="s">
        <v>426</v>
      </c>
      <c r="G113" s="74" t="s">
        <v>384</v>
      </c>
      <c r="H113" s="26" t="s">
        <v>89</v>
      </c>
      <c r="I113" s="62">
        <v>50</v>
      </c>
      <c r="J113" s="71">
        <v>390</v>
      </c>
      <c r="K113" s="117">
        <f t="shared" si="4"/>
        <v>19500</v>
      </c>
      <c r="L113" s="3" t="s">
        <v>659</v>
      </c>
      <c r="M113" s="3" t="s">
        <v>661</v>
      </c>
    </row>
    <row r="114" spans="1:13" ht="15.75" x14ac:dyDescent="0.25">
      <c r="A114" s="12"/>
      <c r="B114" s="79" t="s">
        <v>301</v>
      </c>
      <c r="C114" s="79" t="s">
        <v>323</v>
      </c>
      <c r="D114" s="79" t="s">
        <v>5</v>
      </c>
      <c r="E114" s="80" t="s">
        <v>451</v>
      </c>
      <c r="F114" s="81" t="s">
        <v>409</v>
      </c>
      <c r="G114" s="82" t="s">
        <v>367</v>
      </c>
      <c r="H114" s="26" t="s">
        <v>89</v>
      </c>
      <c r="I114" s="83">
        <v>30</v>
      </c>
      <c r="J114" s="103">
        <v>2000</v>
      </c>
      <c r="K114" s="118">
        <f t="shared" si="4"/>
        <v>60000</v>
      </c>
      <c r="L114" s="3" t="s">
        <v>659</v>
      </c>
      <c r="M114" s="3" t="s">
        <v>661</v>
      </c>
    </row>
    <row r="115" spans="1:13" ht="15.75" x14ac:dyDescent="0.25">
      <c r="A115" s="12"/>
      <c r="B115" s="87" t="s">
        <v>469</v>
      </c>
      <c r="C115" s="87" t="s">
        <v>1</v>
      </c>
      <c r="D115" s="87" t="s">
        <v>470</v>
      </c>
      <c r="E115" s="80" t="s">
        <v>528</v>
      </c>
      <c r="F115" s="81" t="s">
        <v>507</v>
      </c>
      <c r="G115" s="74" t="s">
        <v>486</v>
      </c>
      <c r="H115" s="26" t="s">
        <v>89</v>
      </c>
      <c r="I115" s="61">
        <v>100</v>
      </c>
      <c r="J115" s="104">
        <v>850</v>
      </c>
      <c r="K115" s="119">
        <v>8500</v>
      </c>
      <c r="L115" s="3" t="s">
        <v>659</v>
      </c>
      <c r="M115" s="3" t="s">
        <v>661</v>
      </c>
    </row>
    <row r="116" spans="1:13" ht="17.25" customHeight="1" x14ac:dyDescent="0.25">
      <c r="A116" s="12"/>
      <c r="B116" s="85" t="s">
        <v>469</v>
      </c>
      <c r="C116" s="85" t="s">
        <v>1</v>
      </c>
      <c r="D116" s="85" t="s">
        <v>470</v>
      </c>
      <c r="E116" s="80" t="s">
        <v>528</v>
      </c>
      <c r="F116" s="88" t="s">
        <v>508</v>
      </c>
      <c r="G116" s="77" t="s">
        <v>487</v>
      </c>
      <c r="H116" s="26" t="s">
        <v>89</v>
      </c>
      <c r="I116" s="69">
        <v>100</v>
      </c>
      <c r="J116" s="70">
        <v>600</v>
      </c>
      <c r="K116" s="120">
        <v>6000</v>
      </c>
      <c r="L116" s="3" t="s">
        <v>659</v>
      </c>
      <c r="M116" s="3" t="s">
        <v>661</v>
      </c>
    </row>
    <row r="117" spans="1:13" ht="18.75" customHeight="1" x14ac:dyDescent="0.25">
      <c r="A117" s="12"/>
      <c r="B117" s="87" t="s">
        <v>469</v>
      </c>
      <c r="C117" s="87" t="s">
        <v>1</v>
      </c>
      <c r="D117" s="87" t="s">
        <v>471</v>
      </c>
      <c r="E117" s="80" t="s">
        <v>529</v>
      </c>
      <c r="F117" s="88" t="s">
        <v>509</v>
      </c>
      <c r="G117" s="74" t="s">
        <v>488</v>
      </c>
      <c r="H117" s="26" t="s">
        <v>89</v>
      </c>
      <c r="I117" s="62">
        <v>40</v>
      </c>
      <c r="J117" s="71">
        <v>3000</v>
      </c>
      <c r="K117" s="117">
        <v>45000</v>
      </c>
      <c r="L117" s="3" t="s">
        <v>659</v>
      </c>
      <c r="M117" s="3" t="s">
        <v>661</v>
      </c>
    </row>
    <row r="118" spans="1:13" ht="15.75" x14ac:dyDescent="0.25">
      <c r="A118" s="12"/>
      <c r="B118" s="85" t="s">
        <v>469</v>
      </c>
      <c r="C118" s="85" t="s">
        <v>1</v>
      </c>
      <c r="D118" s="85" t="s">
        <v>472</v>
      </c>
      <c r="E118" s="80" t="s">
        <v>530</v>
      </c>
      <c r="F118" s="88" t="s">
        <v>510</v>
      </c>
      <c r="G118" s="77" t="s">
        <v>489</v>
      </c>
      <c r="H118" s="26" t="s">
        <v>89</v>
      </c>
      <c r="I118" s="69">
        <v>40</v>
      </c>
      <c r="J118" s="70">
        <v>2875</v>
      </c>
      <c r="K118" s="120">
        <v>28750</v>
      </c>
      <c r="L118" s="3" t="s">
        <v>659</v>
      </c>
      <c r="M118" s="3" t="s">
        <v>661</v>
      </c>
    </row>
    <row r="119" spans="1:13" ht="15.75" x14ac:dyDescent="0.25">
      <c r="A119" s="12"/>
      <c r="B119" s="87" t="s">
        <v>469</v>
      </c>
      <c r="C119" s="87" t="s">
        <v>6</v>
      </c>
      <c r="D119" s="87" t="s">
        <v>4</v>
      </c>
      <c r="E119" s="80" t="s">
        <v>531</v>
      </c>
      <c r="F119" s="88" t="s">
        <v>511</v>
      </c>
      <c r="G119" s="74" t="s">
        <v>490</v>
      </c>
      <c r="H119" s="26" t="s">
        <v>89</v>
      </c>
      <c r="I119" s="62">
        <v>40</v>
      </c>
      <c r="J119" s="71">
        <v>1000</v>
      </c>
      <c r="K119" s="117">
        <v>10000</v>
      </c>
      <c r="L119" s="3" t="s">
        <v>659</v>
      </c>
      <c r="M119" s="3" t="s">
        <v>661</v>
      </c>
    </row>
    <row r="120" spans="1:13" ht="15.75" x14ac:dyDescent="0.25">
      <c r="A120" s="12"/>
      <c r="B120" s="85" t="s">
        <v>469</v>
      </c>
      <c r="C120" s="85" t="s">
        <v>6</v>
      </c>
      <c r="D120" s="85" t="s">
        <v>5</v>
      </c>
      <c r="E120" s="80" t="s">
        <v>532</v>
      </c>
      <c r="F120" s="88" t="s">
        <v>512</v>
      </c>
      <c r="G120" s="77" t="s">
        <v>491</v>
      </c>
      <c r="H120" s="26" t="s">
        <v>89</v>
      </c>
      <c r="I120" s="69">
        <v>40</v>
      </c>
      <c r="J120" s="70">
        <v>1700</v>
      </c>
      <c r="K120" s="120">
        <v>17000</v>
      </c>
      <c r="L120" s="3" t="s">
        <v>659</v>
      </c>
      <c r="M120" s="3" t="s">
        <v>661</v>
      </c>
    </row>
    <row r="121" spans="1:13" ht="15" customHeight="1" x14ac:dyDescent="0.25">
      <c r="A121" s="12"/>
      <c r="B121" s="87" t="s">
        <v>469</v>
      </c>
      <c r="C121" s="87" t="s">
        <v>14</v>
      </c>
      <c r="D121" s="87" t="s">
        <v>473</v>
      </c>
      <c r="E121" s="80" t="s">
        <v>533</v>
      </c>
      <c r="F121" s="88" t="s">
        <v>513</v>
      </c>
      <c r="G121" s="74" t="s">
        <v>492</v>
      </c>
      <c r="H121" s="26" t="s">
        <v>89</v>
      </c>
      <c r="I121" s="62">
        <v>140</v>
      </c>
      <c r="J121" s="71">
        <v>1800</v>
      </c>
      <c r="K121" s="117">
        <v>90000</v>
      </c>
      <c r="L121" s="3" t="s">
        <v>659</v>
      </c>
      <c r="M121" s="3" t="s">
        <v>661</v>
      </c>
    </row>
    <row r="122" spans="1:13" ht="18.75" customHeight="1" x14ac:dyDescent="0.25">
      <c r="A122" s="12"/>
      <c r="B122" s="85" t="s">
        <v>469</v>
      </c>
      <c r="C122" s="85" t="s">
        <v>14</v>
      </c>
      <c r="D122" s="85" t="s">
        <v>474</v>
      </c>
      <c r="E122" s="80" t="s">
        <v>534</v>
      </c>
      <c r="F122" s="88" t="s">
        <v>514</v>
      </c>
      <c r="G122" s="77" t="s">
        <v>493</v>
      </c>
      <c r="H122" s="26" t="s">
        <v>89</v>
      </c>
      <c r="I122" s="69">
        <v>50</v>
      </c>
      <c r="J122" s="70">
        <v>853</v>
      </c>
      <c r="K122" s="120">
        <v>8530</v>
      </c>
      <c r="L122" s="3" t="s">
        <v>659</v>
      </c>
      <c r="M122" s="3" t="s">
        <v>661</v>
      </c>
    </row>
    <row r="123" spans="1:13" ht="15.75" x14ac:dyDescent="0.25">
      <c r="A123" s="12"/>
      <c r="B123" s="87" t="s">
        <v>469</v>
      </c>
      <c r="C123" s="87" t="s">
        <v>33</v>
      </c>
      <c r="D123" s="87" t="s">
        <v>127</v>
      </c>
      <c r="E123" s="80" t="s">
        <v>535</v>
      </c>
      <c r="F123" s="88" t="s">
        <v>515</v>
      </c>
      <c r="G123" s="74" t="s">
        <v>494</v>
      </c>
      <c r="H123" s="26" t="s">
        <v>89</v>
      </c>
      <c r="I123" s="62">
        <v>40</v>
      </c>
      <c r="J123" s="71">
        <v>540</v>
      </c>
      <c r="K123" s="117">
        <v>8100</v>
      </c>
      <c r="L123" s="3" t="s">
        <v>659</v>
      </c>
      <c r="M123" s="3" t="s">
        <v>661</v>
      </c>
    </row>
    <row r="124" spans="1:13" ht="15.75" x14ac:dyDescent="0.25">
      <c r="A124" s="12"/>
      <c r="B124" s="85" t="s">
        <v>469</v>
      </c>
      <c r="C124" s="85" t="s">
        <v>34</v>
      </c>
      <c r="D124" s="85" t="s">
        <v>132</v>
      </c>
      <c r="E124" s="80" t="s">
        <v>536</v>
      </c>
      <c r="F124" s="88" t="s">
        <v>516</v>
      </c>
      <c r="G124" s="77" t="s">
        <v>495</v>
      </c>
      <c r="H124" s="26" t="s">
        <v>89</v>
      </c>
      <c r="I124" s="69">
        <v>20</v>
      </c>
      <c r="J124" s="70">
        <v>470</v>
      </c>
      <c r="K124" s="120">
        <v>2350</v>
      </c>
      <c r="L124" s="3" t="s">
        <v>659</v>
      </c>
      <c r="M124" s="3" t="s">
        <v>661</v>
      </c>
    </row>
    <row r="125" spans="1:13" ht="15.75" x14ac:dyDescent="0.25">
      <c r="A125" s="12"/>
      <c r="B125" s="87" t="s">
        <v>469</v>
      </c>
      <c r="C125" s="87" t="s">
        <v>30</v>
      </c>
      <c r="D125" s="87" t="s">
        <v>475</v>
      </c>
      <c r="E125" s="80" t="s">
        <v>537</v>
      </c>
      <c r="F125" s="88" t="s">
        <v>517</v>
      </c>
      <c r="G125" s="74" t="s">
        <v>496</v>
      </c>
      <c r="H125" s="26" t="s">
        <v>89</v>
      </c>
      <c r="I125" s="62">
        <v>50</v>
      </c>
      <c r="J125" s="71">
        <v>120</v>
      </c>
      <c r="K125" s="117">
        <v>2400</v>
      </c>
      <c r="L125" s="3" t="s">
        <v>659</v>
      </c>
      <c r="M125" s="3" t="s">
        <v>661</v>
      </c>
    </row>
    <row r="126" spans="1:13" ht="15.75" x14ac:dyDescent="0.25">
      <c r="A126" s="12"/>
      <c r="B126" s="85" t="s">
        <v>469</v>
      </c>
      <c r="C126" s="85" t="s">
        <v>30</v>
      </c>
      <c r="D126" s="85" t="s">
        <v>476</v>
      </c>
      <c r="E126" s="80" t="s">
        <v>538</v>
      </c>
      <c r="F126" s="88" t="s">
        <v>518</v>
      </c>
      <c r="G126" s="77" t="s">
        <v>497</v>
      </c>
      <c r="H126" s="26" t="s">
        <v>89</v>
      </c>
      <c r="I126" s="69">
        <v>40</v>
      </c>
      <c r="J126" s="70">
        <v>500</v>
      </c>
      <c r="K126" s="120">
        <v>5000</v>
      </c>
      <c r="L126" s="3" t="s">
        <v>659</v>
      </c>
      <c r="M126" s="3" t="s">
        <v>661</v>
      </c>
    </row>
    <row r="127" spans="1:13" ht="15.75" x14ac:dyDescent="0.25">
      <c r="A127" s="12"/>
      <c r="B127" s="87" t="s">
        <v>469</v>
      </c>
      <c r="C127" s="87" t="s">
        <v>477</v>
      </c>
      <c r="D127" s="87" t="s">
        <v>478</v>
      </c>
      <c r="E127" s="80" t="s">
        <v>539</v>
      </c>
      <c r="F127" s="88" t="s">
        <v>519</v>
      </c>
      <c r="G127" s="74" t="s">
        <v>498</v>
      </c>
      <c r="H127" s="26" t="s">
        <v>89</v>
      </c>
      <c r="I127" s="62">
        <v>40</v>
      </c>
      <c r="J127" s="71">
        <v>980</v>
      </c>
      <c r="K127" s="117">
        <v>9800</v>
      </c>
      <c r="L127" s="3" t="s">
        <v>659</v>
      </c>
      <c r="M127" s="3" t="s">
        <v>661</v>
      </c>
    </row>
    <row r="128" spans="1:13" ht="15.75" x14ac:dyDescent="0.25">
      <c r="A128" s="12"/>
      <c r="B128" s="85" t="s">
        <v>469</v>
      </c>
      <c r="C128" s="85" t="s">
        <v>477</v>
      </c>
      <c r="D128" s="85" t="s">
        <v>479</v>
      </c>
      <c r="E128" s="80" t="s">
        <v>540</v>
      </c>
      <c r="F128" s="88" t="s">
        <v>520</v>
      </c>
      <c r="G128" s="77" t="s">
        <v>499</v>
      </c>
      <c r="H128" s="26" t="s">
        <v>89</v>
      </c>
      <c r="I128" s="69">
        <v>40</v>
      </c>
      <c r="J128" s="70">
        <v>1550</v>
      </c>
      <c r="K128" s="120">
        <v>15500</v>
      </c>
      <c r="L128" s="3" t="s">
        <v>659</v>
      </c>
      <c r="M128" s="3" t="s">
        <v>661</v>
      </c>
    </row>
    <row r="129" spans="1:13" ht="15.75" x14ac:dyDescent="0.25">
      <c r="A129" s="12"/>
      <c r="B129" s="87" t="s">
        <v>469</v>
      </c>
      <c r="C129" s="87" t="s">
        <v>477</v>
      </c>
      <c r="D129" s="87" t="s">
        <v>480</v>
      </c>
      <c r="E129" s="80" t="s">
        <v>541</v>
      </c>
      <c r="F129" s="88" t="s">
        <v>521</v>
      </c>
      <c r="G129" s="74" t="s">
        <v>500</v>
      </c>
      <c r="H129" s="26" t="s">
        <v>89</v>
      </c>
      <c r="I129" s="62">
        <v>40</v>
      </c>
      <c r="J129" s="71">
        <v>1650</v>
      </c>
      <c r="K129" s="117">
        <v>16500</v>
      </c>
      <c r="L129" s="3" t="s">
        <v>659</v>
      </c>
      <c r="M129" s="3" t="s">
        <v>661</v>
      </c>
    </row>
    <row r="130" spans="1:13" ht="15.75" x14ac:dyDescent="0.25">
      <c r="A130" s="12"/>
      <c r="B130" s="85" t="s">
        <v>469</v>
      </c>
      <c r="C130" s="85" t="s">
        <v>477</v>
      </c>
      <c r="D130" s="85" t="s">
        <v>481</v>
      </c>
      <c r="E130" s="80" t="s">
        <v>542</v>
      </c>
      <c r="F130" s="88" t="s">
        <v>522</v>
      </c>
      <c r="G130" s="77" t="s">
        <v>501</v>
      </c>
      <c r="H130" s="26" t="s">
        <v>89</v>
      </c>
      <c r="I130" s="69">
        <v>40</v>
      </c>
      <c r="J130" s="70">
        <v>3125</v>
      </c>
      <c r="K130" s="120">
        <v>31250</v>
      </c>
      <c r="L130" s="3" t="s">
        <v>659</v>
      </c>
      <c r="M130" s="3" t="s">
        <v>661</v>
      </c>
    </row>
    <row r="131" spans="1:13" ht="15.75" x14ac:dyDescent="0.25">
      <c r="A131" s="12"/>
      <c r="B131" s="87" t="s">
        <v>469</v>
      </c>
      <c r="C131" s="87" t="s">
        <v>318</v>
      </c>
      <c r="D131" s="87" t="s">
        <v>9</v>
      </c>
      <c r="E131" s="80" t="s">
        <v>543</v>
      </c>
      <c r="F131" s="88" t="s">
        <v>523</v>
      </c>
      <c r="G131" s="74" t="s">
        <v>502</v>
      </c>
      <c r="H131" s="26" t="s">
        <v>89</v>
      </c>
      <c r="I131" s="62">
        <v>40</v>
      </c>
      <c r="J131" s="71">
        <v>750</v>
      </c>
      <c r="K131" s="117">
        <v>15000</v>
      </c>
      <c r="L131" s="3" t="s">
        <v>659</v>
      </c>
      <c r="M131" s="3" t="s">
        <v>661</v>
      </c>
    </row>
    <row r="132" spans="1:13" ht="15.75" x14ac:dyDescent="0.25">
      <c r="A132" s="12"/>
      <c r="B132" s="85" t="s">
        <v>469</v>
      </c>
      <c r="C132" s="85" t="s">
        <v>482</v>
      </c>
      <c r="D132" s="85" t="s">
        <v>12</v>
      </c>
      <c r="E132" s="80" t="s">
        <v>544</v>
      </c>
      <c r="F132" s="88" t="s">
        <v>524</v>
      </c>
      <c r="G132" s="77" t="s">
        <v>503</v>
      </c>
      <c r="H132" s="26" t="s">
        <v>89</v>
      </c>
      <c r="I132" s="69">
        <v>50</v>
      </c>
      <c r="J132" s="70">
        <v>10500</v>
      </c>
      <c r="K132" s="120">
        <v>105000</v>
      </c>
      <c r="L132" s="3" t="s">
        <v>659</v>
      </c>
      <c r="M132" s="3" t="s">
        <v>661</v>
      </c>
    </row>
    <row r="133" spans="1:13" ht="16.5" customHeight="1" x14ac:dyDescent="0.25">
      <c r="A133" s="12"/>
      <c r="B133" s="87" t="s">
        <v>469</v>
      </c>
      <c r="C133" s="87" t="s">
        <v>482</v>
      </c>
      <c r="D133" s="87" t="s">
        <v>483</v>
      </c>
      <c r="E133" s="80" t="s">
        <v>545</v>
      </c>
      <c r="F133" s="88" t="s">
        <v>525</v>
      </c>
      <c r="G133" s="74" t="s">
        <v>504</v>
      </c>
      <c r="H133" s="26" t="s">
        <v>89</v>
      </c>
      <c r="I133" s="62">
        <v>30</v>
      </c>
      <c r="J133" s="71">
        <v>200</v>
      </c>
      <c r="K133" s="117">
        <v>2000</v>
      </c>
      <c r="L133" s="3" t="s">
        <v>659</v>
      </c>
      <c r="M133" s="3" t="s">
        <v>661</v>
      </c>
    </row>
    <row r="134" spans="1:13" ht="15.75" x14ac:dyDescent="0.25">
      <c r="A134" s="12"/>
      <c r="B134" s="85" t="s">
        <v>469</v>
      </c>
      <c r="C134" s="85" t="s">
        <v>8</v>
      </c>
      <c r="D134" s="85" t="s">
        <v>484</v>
      </c>
      <c r="E134" s="80" t="s">
        <v>546</v>
      </c>
      <c r="F134" s="88" t="s">
        <v>526</v>
      </c>
      <c r="G134" s="77" t="s">
        <v>505</v>
      </c>
      <c r="H134" s="26" t="s">
        <v>89</v>
      </c>
      <c r="I134" s="69">
        <v>50</v>
      </c>
      <c r="J134" s="70">
        <v>750</v>
      </c>
      <c r="K134" s="120">
        <v>7500</v>
      </c>
      <c r="L134" s="3" t="s">
        <v>659</v>
      </c>
      <c r="M134" s="3" t="s">
        <v>661</v>
      </c>
    </row>
    <row r="135" spans="1:13" ht="15.75" x14ac:dyDescent="0.25">
      <c r="A135" s="12"/>
      <c r="B135" s="87" t="s">
        <v>469</v>
      </c>
      <c r="C135" s="87" t="s">
        <v>8</v>
      </c>
      <c r="D135" s="87" t="s">
        <v>485</v>
      </c>
      <c r="E135" s="80" t="s">
        <v>547</v>
      </c>
      <c r="F135" s="88" t="s">
        <v>527</v>
      </c>
      <c r="G135" s="74" t="s">
        <v>506</v>
      </c>
      <c r="H135" s="26" t="s">
        <v>89</v>
      </c>
      <c r="I135" s="62">
        <v>50</v>
      </c>
      <c r="J135" s="71">
        <v>2900</v>
      </c>
      <c r="K135" s="117">
        <v>29000</v>
      </c>
      <c r="L135" s="3" t="s">
        <v>659</v>
      </c>
      <c r="M135" s="3" t="s">
        <v>661</v>
      </c>
    </row>
    <row r="136" spans="1:13" ht="15.75" x14ac:dyDescent="0.25">
      <c r="A136" s="12"/>
      <c r="B136" s="72" t="s">
        <v>578</v>
      </c>
      <c r="C136" s="72" t="s">
        <v>316</v>
      </c>
      <c r="D136" s="72" t="s">
        <v>579</v>
      </c>
      <c r="E136" s="80" t="s">
        <v>584</v>
      </c>
      <c r="F136" s="73" t="s">
        <v>582</v>
      </c>
      <c r="G136" s="90" t="s">
        <v>580</v>
      </c>
      <c r="H136" s="26" t="s">
        <v>89</v>
      </c>
      <c r="I136" s="62">
        <v>2200</v>
      </c>
      <c r="J136" s="71">
        <v>4031.02</v>
      </c>
      <c r="K136" s="117">
        <v>8868244</v>
      </c>
      <c r="L136" s="3" t="s">
        <v>659</v>
      </c>
      <c r="M136" s="3" t="s">
        <v>661</v>
      </c>
    </row>
    <row r="137" spans="1:13" ht="15.75" x14ac:dyDescent="0.25">
      <c r="A137" s="12"/>
      <c r="B137" s="79" t="s">
        <v>578</v>
      </c>
      <c r="C137" s="79" t="s">
        <v>34</v>
      </c>
      <c r="D137" s="79" t="s">
        <v>16</v>
      </c>
      <c r="E137" s="80" t="s">
        <v>585</v>
      </c>
      <c r="F137" s="81" t="s">
        <v>583</v>
      </c>
      <c r="G137" s="89" t="s">
        <v>581</v>
      </c>
      <c r="H137" s="26" t="s">
        <v>89</v>
      </c>
      <c r="I137" s="69">
        <v>1800</v>
      </c>
      <c r="J137" s="70">
        <v>4624.47</v>
      </c>
      <c r="K137" s="120">
        <v>8414046</v>
      </c>
      <c r="L137" s="3" t="s">
        <v>659</v>
      </c>
      <c r="M137" s="3" t="s">
        <v>661</v>
      </c>
    </row>
    <row r="138" spans="1:13" ht="15.75" x14ac:dyDescent="0.25">
      <c r="A138" s="12"/>
      <c r="B138" s="85" t="s">
        <v>578</v>
      </c>
      <c r="C138" s="85" t="s">
        <v>14</v>
      </c>
      <c r="D138" s="85" t="s">
        <v>586</v>
      </c>
      <c r="E138" s="80" t="s">
        <v>631</v>
      </c>
      <c r="F138" s="81" t="s">
        <v>614</v>
      </c>
      <c r="G138" s="96" t="s">
        <v>595</v>
      </c>
      <c r="H138" s="26" t="s">
        <v>89</v>
      </c>
      <c r="I138" s="98">
        <v>30</v>
      </c>
      <c r="J138" s="105">
        <v>500</v>
      </c>
      <c r="K138" s="121">
        <f>I138*J138</f>
        <v>15000</v>
      </c>
      <c r="L138" s="3" t="s">
        <v>659</v>
      </c>
      <c r="M138" s="3" t="s">
        <v>661</v>
      </c>
    </row>
    <row r="139" spans="1:13" ht="15.75" x14ac:dyDescent="0.25">
      <c r="A139" s="12"/>
      <c r="B139" s="87" t="s">
        <v>578</v>
      </c>
      <c r="C139" s="87" t="s">
        <v>306</v>
      </c>
      <c r="D139" s="87" t="s">
        <v>270</v>
      </c>
      <c r="E139" s="80" t="s">
        <v>632</v>
      </c>
      <c r="F139" s="81" t="s">
        <v>615</v>
      </c>
      <c r="G139" s="99" t="s">
        <v>596</v>
      </c>
      <c r="H139" s="26" t="s">
        <v>89</v>
      </c>
      <c r="I139" s="101">
        <v>30</v>
      </c>
      <c r="J139" s="106">
        <v>975</v>
      </c>
      <c r="K139" s="121">
        <f t="shared" ref="K139:K154" si="5">I139*J139</f>
        <v>29250</v>
      </c>
      <c r="L139" s="3" t="s">
        <v>659</v>
      </c>
      <c r="M139" s="3" t="s">
        <v>661</v>
      </c>
    </row>
    <row r="140" spans="1:13" ht="15.75" x14ac:dyDescent="0.25">
      <c r="A140" s="12"/>
      <c r="B140" s="85" t="s">
        <v>578</v>
      </c>
      <c r="C140" s="85" t="s">
        <v>306</v>
      </c>
      <c r="D140" s="85" t="s">
        <v>587</v>
      </c>
      <c r="E140" s="80" t="s">
        <v>633</v>
      </c>
      <c r="F140" s="81" t="s">
        <v>616</v>
      </c>
      <c r="G140" s="96" t="s">
        <v>597</v>
      </c>
      <c r="H140" s="26" t="s">
        <v>89</v>
      </c>
      <c r="I140" s="98">
        <v>100</v>
      </c>
      <c r="J140" s="105">
        <v>200</v>
      </c>
      <c r="K140" s="121">
        <f t="shared" si="5"/>
        <v>20000</v>
      </c>
      <c r="L140" s="3" t="s">
        <v>659</v>
      </c>
      <c r="M140" s="3" t="s">
        <v>661</v>
      </c>
    </row>
    <row r="141" spans="1:13" ht="15.75" x14ac:dyDescent="0.25">
      <c r="A141" s="12"/>
      <c r="B141" s="87" t="s">
        <v>578</v>
      </c>
      <c r="C141" s="87" t="s">
        <v>33</v>
      </c>
      <c r="D141" s="87" t="s">
        <v>588</v>
      </c>
      <c r="E141" s="80" t="s">
        <v>634</v>
      </c>
      <c r="F141" s="81" t="s">
        <v>617</v>
      </c>
      <c r="G141" s="99" t="s">
        <v>598</v>
      </c>
      <c r="H141" s="26" t="s">
        <v>89</v>
      </c>
      <c r="I141" s="101">
        <v>100</v>
      </c>
      <c r="J141" s="106">
        <v>210</v>
      </c>
      <c r="K141" s="121">
        <f t="shared" si="5"/>
        <v>21000</v>
      </c>
      <c r="L141" s="3" t="s">
        <v>659</v>
      </c>
      <c r="M141" s="3" t="s">
        <v>661</v>
      </c>
    </row>
    <row r="142" spans="1:13" ht="15.75" x14ac:dyDescent="0.25">
      <c r="A142" s="12"/>
      <c r="B142" s="85" t="s">
        <v>578</v>
      </c>
      <c r="C142" s="85" t="s">
        <v>316</v>
      </c>
      <c r="D142" s="85" t="s">
        <v>314</v>
      </c>
      <c r="E142" s="80" t="s">
        <v>635</v>
      </c>
      <c r="F142" s="81" t="s">
        <v>618</v>
      </c>
      <c r="G142" s="96" t="s">
        <v>599</v>
      </c>
      <c r="H142" s="26" t="s">
        <v>89</v>
      </c>
      <c r="I142" s="98">
        <v>60</v>
      </c>
      <c r="J142" s="105">
        <v>600</v>
      </c>
      <c r="K142" s="121">
        <f t="shared" si="5"/>
        <v>36000</v>
      </c>
      <c r="L142" s="3" t="s">
        <v>659</v>
      </c>
      <c r="M142" s="3" t="s">
        <v>661</v>
      </c>
    </row>
    <row r="143" spans="1:13" ht="15.75" x14ac:dyDescent="0.25">
      <c r="A143" s="12"/>
      <c r="B143" s="87" t="s">
        <v>578</v>
      </c>
      <c r="C143" s="87" t="s">
        <v>316</v>
      </c>
      <c r="D143" s="87" t="s">
        <v>305</v>
      </c>
      <c r="E143" s="80" t="s">
        <v>636</v>
      </c>
      <c r="F143" s="81" t="s">
        <v>619</v>
      </c>
      <c r="G143" s="99" t="s">
        <v>600</v>
      </c>
      <c r="H143" s="100" t="s">
        <v>601</v>
      </c>
      <c r="I143" s="101">
        <v>60</v>
      </c>
      <c r="J143" s="106">
        <v>500</v>
      </c>
      <c r="K143" s="121">
        <f t="shared" si="5"/>
        <v>30000</v>
      </c>
      <c r="L143" s="3" t="s">
        <v>659</v>
      </c>
      <c r="M143" s="3" t="s">
        <v>661</v>
      </c>
    </row>
    <row r="144" spans="1:13" ht="15.75" x14ac:dyDescent="0.25">
      <c r="A144" s="12"/>
      <c r="B144" s="85" t="s">
        <v>578</v>
      </c>
      <c r="C144" s="85" t="s">
        <v>316</v>
      </c>
      <c r="D144" s="85" t="s">
        <v>589</v>
      </c>
      <c r="E144" s="80" t="s">
        <v>637</v>
      </c>
      <c r="F144" s="81" t="s">
        <v>620</v>
      </c>
      <c r="G144" s="96" t="s">
        <v>602</v>
      </c>
      <c r="H144" s="97" t="s">
        <v>601</v>
      </c>
      <c r="I144" s="98">
        <v>30</v>
      </c>
      <c r="J144" s="105">
        <v>1900</v>
      </c>
      <c r="K144" s="121">
        <f t="shared" si="5"/>
        <v>57000</v>
      </c>
      <c r="L144" s="3" t="s">
        <v>659</v>
      </c>
      <c r="M144" s="3" t="s">
        <v>661</v>
      </c>
    </row>
    <row r="145" spans="1:13" ht="15.75" x14ac:dyDescent="0.25">
      <c r="A145" s="12"/>
      <c r="B145" s="87" t="s">
        <v>578</v>
      </c>
      <c r="C145" s="87" t="s">
        <v>35</v>
      </c>
      <c r="D145" s="87" t="s">
        <v>590</v>
      </c>
      <c r="E145" s="80" t="s">
        <v>638</v>
      </c>
      <c r="F145" s="81" t="s">
        <v>621</v>
      </c>
      <c r="G145" s="99" t="s">
        <v>603</v>
      </c>
      <c r="H145" s="100" t="s">
        <v>101</v>
      </c>
      <c r="I145" s="101">
        <v>80</v>
      </c>
      <c r="J145" s="106">
        <v>2800</v>
      </c>
      <c r="K145" s="121">
        <f t="shared" si="5"/>
        <v>224000</v>
      </c>
      <c r="L145" s="3" t="s">
        <v>659</v>
      </c>
      <c r="M145" s="3" t="s">
        <v>661</v>
      </c>
    </row>
    <row r="146" spans="1:13" ht="15.75" x14ac:dyDescent="0.25">
      <c r="A146" s="12"/>
      <c r="B146" s="85" t="s">
        <v>578</v>
      </c>
      <c r="C146" s="85" t="s">
        <v>477</v>
      </c>
      <c r="D146" s="85" t="s">
        <v>591</v>
      </c>
      <c r="E146" s="80" t="s">
        <v>639</v>
      </c>
      <c r="F146" s="81" t="s">
        <v>622</v>
      </c>
      <c r="G146" s="96" t="s">
        <v>604</v>
      </c>
      <c r="H146" s="97" t="s">
        <v>605</v>
      </c>
      <c r="I146" s="98">
        <v>30</v>
      </c>
      <c r="J146" s="105">
        <v>7700</v>
      </c>
      <c r="K146" s="121">
        <f t="shared" si="5"/>
        <v>231000</v>
      </c>
      <c r="L146" s="3" t="s">
        <v>659</v>
      </c>
      <c r="M146" s="3" t="s">
        <v>661</v>
      </c>
    </row>
    <row r="147" spans="1:13" ht="15.75" x14ac:dyDescent="0.25">
      <c r="A147" s="12"/>
      <c r="B147" s="87" t="s">
        <v>578</v>
      </c>
      <c r="C147" s="87" t="s">
        <v>477</v>
      </c>
      <c r="D147" s="87" t="s">
        <v>592</v>
      </c>
      <c r="E147" s="80" t="s">
        <v>640</v>
      </c>
      <c r="F147" s="81" t="s">
        <v>623</v>
      </c>
      <c r="G147" s="99" t="s">
        <v>606</v>
      </c>
      <c r="H147" s="100" t="s">
        <v>605</v>
      </c>
      <c r="I147" s="101">
        <v>20</v>
      </c>
      <c r="J147" s="106">
        <v>7700</v>
      </c>
      <c r="K147" s="121">
        <f t="shared" si="5"/>
        <v>154000</v>
      </c>
      <c r="L147" s="3" t="s">
        <v>659</v>
      </c>
      <c r="M147" s="3" t="s">
        <v>661</v>
      </c>
    </row>
    <row r="148" spans="1:13" ht="15.75" x14ac:dyDescent="0.25">
      <c r="A148" s="12"/>
      <c r="B148" s="85" t="s">
        <v>578</v>
      </c>
      <c r="C148" s="85" t="s">
        <v>8</v>
      </c>
      <c r="D148" s="85" t="s">
        <v>7</v>
      </c>
      <c r="E148" s="80" t="s">
        <v>641</v>
      </c>
      <c r="F148" s="81" t="s">
        <v>624</v>
      </c>
      <c r="G148" s="96" t="s">
        <v>607</v>
      </c>
      <c r="H148" s="97" t="s">
        <v>601</v>
      </c>
      <c r="I148" s="98">
        <v>30</v>
      </c>
      <c r="J148" s="105">
        <v>750</v>
      </c>
      <c r="K148" s="121">
        <f t="shared" si="5"/>
        <v>22500</v>
      </c>
      <c r="L148" s="3" t="s">
        <v>659</v>
      </c>
      <c r="M148" s="3" t="s">
        <v>661</v>
      </c>
    </row>
    <row r="149" spans="1:13" x14ac:dyDescent="0.25">
      <c r="A149" s="12"/>
      <c r="B149" s="87" t="s">
        <v>578</v>
      </c>
      <c r="C149" s="87" t="s">
        <v>6</v>
      </c>
      <c r="D149" s="87" t="s">
        <v>304</v>
      </c>
      <c r="E149" s="100" t="s">
        <v>642</v>
      </c>
      <c r="F149" s="81" t="s">
        <v>625</v>
      </c>
      <c r="G149" s="99" t="s">
        <v>608</v>
      </c>
      <c r="H149" s="100" t="s">
        <v>101</v>
      </c>
      <c r="I149" s="101">
        <v>30</v>
      </c>
      <c r="J149" s="106">
        <v>914</v>
      </c>
      <c r="K149" s="121">
        <f t="shared" si="5"/>
        <v>27420</v>
      </c>
      <c r="L149" s="3" t="s">
        <v>659</v>
      </c>
      <c r="M149" s="3" t="s">
        <v>661</v>
      </c>
    </row>
    <row r="150" spans="1:13" x14ac:dyDescent="0.25">
      <c r="A150" s="12"/>
      <c r="B150" s="85" t="s">
        <v>578</v>
      </c>
      <c r="C150" s="85" t="s">
        <v>306</v>
      </c>
      <c r="D150" s="85" t="s">
        <v>591</v>
      </c>
      <c r="E150" s="97" t="s">
        <v>643</v>
      </c>
      <c r="F150" s="81" t="s">
        <v>626</v>
      </c>
      <c r="G150" s="96" t="s">
        <v>609</v>
      </c>
      <c r="H150" s="97" t="s">
        <v>601</v>
      </c>
      <c r="I150" s="98">
        <v>30</v>
      </c>
      <c r="J150" s="105">
        <v>850</v>
      </c>
      <c r="K150" s="121">
        <f t="shared" si="5"/>
        <v>25500</v>
      </c>
      <c r="L150" s="3" t="s">
        <v>659</v>
      </c>
      <c r="M150" s="3" t="s">
        <v>661</v>
      </c>
    </row>
    <row r="151" spans="1:13" x14ac:dyDescent="0.25">
      <c r="A151" s="12"/>
      <c r="B151" s="87" t="s">
        <v>578</v>
      </c>
      <c r="C151" s="87" t="s">
        <v>8</v>
      </c>
      <c r="D151" s="87" t="s">
        <v>18</v>
      </c>
      <c r="E151" s="100" t="s">
        <v>644</v>
      </c>
      <c r="F151" s="81" t="s">
        <v>627</v>
      </c>
      <c r="G151" s="99" t="s">
        <v>610</v>
      </c>
      <c r="H151" s="100" t="s">
        <v>601</v>
      </c>
      <c r="I151" s="101">
        <v>20</v>
      </c>
      <c r="J151" s="106">
        <v>2800</v>
      </c>
      <c r="K151" s="121">
        <f t="shared" si="5"/>
        <v>56000</v>
      </c>
      <c r="L151" s="3" t="s">
        <v>659</v>
      </c>
      <c r="M151" s="3" t="s">
        <v>661</v>
      </c>
    </row>
    <row r="152" spans="1:13" x14ac:dyDescent="0.25">
      <c r="A152" s="12"/>
      <c r="B152" s="85" t="s">
        <v>578</v>
      </c>
      <c r="C152" s="85" t="s">
        <v>477</v>
      </c>
      <c r="D152" s="85" t="s">
        <v>304</v>
      </c>
      <c r="E152" s="97" t="s">
        <v>645</v>
      </c>
      <c r="F152" s="81" t="s">
        <v>628</v>
      </c>
      <c r="G152" s="96" t="s">
        <v>611</v>
      </c>
      <c r="H152" s="97" t="s">
        <v>605</v>
      </c>
      <c r="I152" s="98">
        <v>20</v>
      </c>
      <c r="J152" s="105">
        <v>7700</v>
      </c>
      <c r="K152" s="121">
        <f t="shared" si="5"/>
        <v>154000</v>
      </c>
      <c r="L152" s="3" t="s">
        <v>659</v>
      </c>
      <c r="M152" s="3" t="s">
        <v>661</v>
      </c>
    </row>
    <row r="153" spans="1:13" x14ac:dyDescent="0.25">
      <c r="A153" s="12"/>
      <c r="B153" s="87" t="s">
        <v>578</v>
      </c>
      <c r="C153" s="87" t="s">
        <v>316</v>
      </c>
      <c r="D153" s="87" t="s">
        <v>593</v>
      </c>
      <c r="E153" s="100" t="s">
        <v>646</v>
      </c>
      <c r="F153" s="81" t="s">
        <v>629</v>
      </c>
      <c r="G153" s="99" t="s">
        <v>612</v>
      </c>
      <c r="H153" s="100" t="s">
        <v>101</v>
      </c>
      <c r="I153" s="101">
        <v>60</v>
      </c>
      <c r="J153" s="106">
        <v>500</v>
      </c>
      <c r="K153" s="121">
        <f t="shared" si="5"/>
        <v>30000</v>
      </c>
      <c r="L153" s="3" t="s">
        <v>659</v>
      </c>
      <c r="M153" s="3" t="s">
        <v>661</v>
      </c>
    </row>
    <row r="154" spans="1:13" x14ac:dyDescent="0.25">
      <c r="A154" s="12"/>
      <c r="B154" s="85" t="s">
        <v>578</v>
      </c>
      <c r="C154" s="85" t="s">
        <v>8</v>
      </c>
      <c r="D154" s="85" t="s">
        <v>594</v>
      </c>
      <c r="E154" s="85" t="s">
        <v>647</v>
      </c>
      <c r="F154" s="95" t="s">
        <v>630</v>
      </c>
      <c r="G154" s="84" t="s">
        <v>613</v>
      </c>
      <c r="H154" s="85" t="s">
        <v>101</v>
      </c>
      <c r="I154" s="86">
        <v>30</v>
      </c>
      <c r="J154" s="107">
        <v>800</v>
      </c>
      <c r="K154" s="122">
        <f t="shared" si="5"/>
        <v>24000</v>
      </c>
      <c r="L154" s="3" t="s">
        <v>659</v>
      </c>
      <c r="M154" s="3" t="s">
        <v>661</v>
      </c>
    </row>
    <row r="155" spans="1:13" ht="15.75" x14ac:dyDescent="0.25">
      <c r="A155" s="12"/>
      <c r="B155" s="41">
        <v>29999</v>
      </c>
      <c r="C155" s="41">
        <v>40</v>
      </c>
      <c r="D155" s="41">
        <v>95000560</v>
      </c>
      <c r="E155" s="45" t="s">
        <v>183</v>
      </c>
      <c r="F155" s="21" t="s">
        <v>562</v>
      </c>
      <c r="G155" s="46" t="s">
        <v>187</v>
      </c>
      <c r="H155" s="46" t="s">
        <v>188</v>
      </c>
      <c r="I155" s="45" t="s">
        <v>110</v>
      </c>
      <c r="J155" s="43">
        <v>2000</v>
      </c>
      <c r="K155" s="114">
        <f>I155*J155</f>
        <v>100000</v>
      </c>
      <c r="L155" s="3" t="s">
        <v>659</v>
      </c>
      <c r="M155" s="3" t="s">
        <v>661</v>
      </c>
    </row>
    <row r="156" spans="1:13" ht="15.75" x14ac:dyDescent="0.25">
      <c r="A156" s="12"/>
      <c r="B156" s="75" t="s">
        <v>554</v>
      </c>
      <c r="C156" s="75" t="s">
        <v>306</v>
      </c>
      <c r="D156" s="75" t="s">
        <v>127</v>
      </c>
      <c r="E156" s="91" t="s">
        <v>560</v>
      </c>
      <c r="F156" s="31" t="s">
        <v>558</v>
      </c>
      <c r="G156" s="89" t="s">
        <v>556</v>
      </c>
      <c r="H156" s="75" t="s">
        <v>551</v>
      </c>
      <c r="I156" s="67">
        <v>100</v>
      </c>
      <c r="J156" s="108">
        <v>350</v>
      </c>
      <c r="K156" s="115">
        <f t="shared" ref="K156:K161" si="6">I156*J156</f>
        <v>35000</v>
      </c>
      <c r="L156" s="3" t="s">
        <v>659</v>
      </c>
      <c r="M156" s="3" t="s">
        <v>661</v>
      </c>
    </row>
    <row r="157" spans="1:13" ht="15.75" x14ac:dyDescent="0.25">
      <c r="A157" s="12"/>
      <c r="B157" s="72" t="s">
        <v>554</v>
      </c>
      <c r="C157" s="72" t="s">
        <v>306</v>
      </c>
      <c r="D157" s="72" t="s">
        <v>555</v>
      </c>
      <c r="E157" s="91" t="s">
        <v>561</v>
      </c>
      <c r="F157" s="31" t="s">
        <v>559</v>
      </c>
      <c r="G157" s="90" t="s">
        <v>557</v>
      </c>
      <c r="H157" s="72" t="s">
        <v>551</v>
      </c>
      <c r="I157" s="61">
        <v>100</v>
      </c>
      <c r="J157" s="104">
        <v>350</v>
      </c>
      <c r="K157" s="119">
        <f t="shared" si="6"/>
        <v>35000</v>
      </c>
      <c r="L157" s="3" t="s">
        <v>659</v>
      </c>
      <c r="M157" s="3" t="s">
        <v>661</v>
      </c>
    </row>
    <row r="158" spans="1:13" ht="15.75" x14ac:dyDescent="0.25">
      <c r="A158" s="12"/>
      <c r="B158" s="72" t="s">
        <v>554</v>
      </c>
      <c r="C158" s="72" t="s">
        <v>563</v>
      </c>
      <c r="D158" s="72" t="s">
        <v>564</v>
      </c>
      <c r="E158" s="91" t="s">
        <v>574</v>
      </c>
      <c r="F158" s="73" t="s">
        <v>570</v>
      </c>
      <c r="G158" s="90" t="s">
        <v>566</v>
      </c>
      <c r="H158" s="72" t="s">
        <v>551</v>
      </c>
      <c r="I158" s="61">
        <v>21</v>
      </c>
      <c r="J158" s="104">
        <v>7250</v>
      </c>
      <c r="K158" s="119">
        <f t="shared" si="6"/>
        <v>152250</v>
      </c>
      <c r="L158" s="3" t="s">
        <v>659</v>
      </c>
      <c r="M158" s="3" t="s">
        <v>661</v>
      </c>
    </row>
    <row r="159" spans="1:13" ht="15.75" x14ac:dyDescent="0.25">
      <c r="A159" s="12"/>
      <c r="B159" s="72" t="s">
        <v>554</v>
      </c>
      <c r="C159" s="75" t="s">
        <v>563</v>
      </c>
      <c r="D159" s="75" t="s">
        <v>565</v>
      </c>
      <c r="E159" s="91" t="s">
        <v>575</v>
      </c>
      <c r="F159" s="76" t="s">
        <v>571</v>
      </c>
      <c r="G159" s="89" t="s">
        <v>567</v>
      </c>
      <c r="H159" s="75" t="s">
        <v>551</v>
      </c>
      <c r="I159" s="67">
        <v>21</v>
      </c>
      <c r="J159" s="108">
        <v>8500</v>
      </c>
      <c r="K159" s="115">
        <f t="shared" si="6"/>
        <v>178500</v>
      </c>
      <c r="L159" s="3" t="s">
        <v>659</v>
      </c>
      <c r="M159" s="3" t="s">
        <v>661</v>
      </c>
    </row>
    <row r="160" spans="1:13" ht="15.75" x14ac:dyDescent="0.25">
      <c r="A160" s="12"/>
      <c r="B160" s="72" t="s">
        <v>554</v>
      </c>
      <c r="C160" s="72" t="s">
        <v>563</v>
      </c>
      <c r="D160" s="72" t="s">
        <v>13</v>
      </c>
      <c r="E160" s="91" t="s">
        <v>576</v>
      </c>
      <c r="F160" s="73" t="s">
        <v>572</v>
      </c>
      <c r="G160" s="90" t="s">
        <v>568</v>
      </c>
      <c r="H160" s="72" t="s">
        <v>551</v>
      </c>
      <c r="I160" s="61">
        <v>21</v>
      </c>
      <c r="J160" s="104">
        <v>9350</v>
      </c>
      <c r="K160" s="119">
        <f t="shared" si="6"/>
        <v>196350</v>
      </c>
      <c r="L160" s="3" t="s">
        <v>659</v>
      </c>
      <c r="M160" s="3" t="s">
        <v>661</v>
      </c>
    </row>
    <row r="161" spans="1:13" ht="15.75" x14ac:dyDescent="0.25">
      <c r="A161" s="12"/>
      <c r="B161" s="72" t="s">
        <v>554</v>
      </c>
      <c r="C161" s="75" t="s">
        <v>563</v>
      </c>
      <c r="D161" s="75" t="s">
        <v>138</v>
      </c>
      <c r="E161" s="91" t="s">
        <v>577</v>
      </c>
      <c r="F161" s="76" t="s">
        <v>573</v>
      </c>
      <c r="G161" s="89" t="s">
        <v>569</v>
      </c>
      <c r="H161" s="75" t="s">
        <v>551</v>
      </c>
      <c r="I161" s="67">
        <v>21</v>
      </c>
      <c r="J161" s="108">
        <v>7250</v>
      </c>
      <c r="K161" s="115">
        <f t="shared" si="6"/>
        <v>152250</v>
      </c>
      <c r="L161" s="3" t="s">
        <v>659</v>
      </c>
      <c r="M161" s="3" t="s">
        <v>661</v>
      </c>
    </row>
    <row r="162" spans="1:13" ht="15.75" x14ac:dyDescent="0.25">
      <c r="A162" s="12"/>
      <c r="B162" s="78">
        <v>50101</v>
      </c>
      <c r="C162" s="92" t="s">
        <v>8</v>
      </c>
      <c r="D162" s="92" t="s">
        <v>168</v>
      </c>
      <c r="E162" s="91" t="s">
        <v>169</v>
      </c>
      <c r="F162" s="31" t="s">
        <v>204</v>
      </c>
      <c r="G162" s="93" t="s">
        <v>107</v>
      </c>
      <c r="H162" s="78" t="s">
        <v>89</v>
      </c>
      <c r="I162" s="45" t="s">
        <v>2</v>
      </c>
      <c r="J162" s="43">
        <v>96000</v>
      </c>
      <c r="K162" s="114">
        <f>J162*I162</f>
        <v>288000</v>
      </c>
      <c r="L162" s="3" t="s">
        <v>660</v>
      </c>
      <c r="M162" s="3" t="s">
        <v>661</v>
      </c>
    </row>
    <row r="163" spans="1:13" ht="15.75" x14ac:dyDescent="0.25">
      <c r="A163" s="12"/>
      <c r="B163" s="41" t="s">
        <v>548</v>
      </c>
      <c r="C163" s="66" t="s">
        <v>8</v>
      </c>
      <c r="D163" s="66" t="s">
        <v>549</v>
      </c>
      <c r="E163" s="45" t="s">
        <v>553</v>
      </c>
      <c r="F163" s="21" t="s">
        <v>552</v>
      </c>
      <c r="G163" s="59" t="s">
        <v>550</v>
      </c>
      <c r="H163" s="41" t="s">
        <v>89</v>
      </c>
      <c r="I163" s="67">
        <v>2</v>
      </c>
      <c r="J163" s="108">
        <v>100000</v>
      </c>
      <c r="K163" s="115">
        <v>200000</v>
      </c>
      <c r="L163" s="3" t="s">
        <v>660</v>
      </c>
      <c r="M163" s="3" t="s">
        <v>661</v>
      </c>
    </row>
    <row r="164" spans="1:13" ht="15.75" x14ac:dyDescent="0.25">
      <c r="A164" s="12"/>
      <c r="B164" s="41">
        <v>50103</v>
      </c>
      <c r="C164" s="5" t="s">
        <v>6</v>
      </c>
      <c r="D164" s="5" t="s">
        <v>127</v>
      </c>
      <c r="E164" s="45" t="s">
        <v>171</v>
      </c>
      <c r="F164" s="21" t="s">
        <v>224</v>
      </c>
      <c r="G164" s="53" t="s">
        <v>170</v>
      </c>
      <c r="H164" s="41" t="s">
        <v>89</v>
      </c>
      <c r="I164" s="45" t="s">
        <v>172</v>
      </c>
      <c r="J164" s="43">
        <v>18900</v>
      </c>
      <c r="K164" s="114">
        <f>J164*I164</f>
        <v>264600</v>
      </c>
      <c r="L164" s="3" t="s">
        <v>660</v>
      </c>
      <c r="M164" s="3" t="s">
        <v>661</v>
      </c>
    </row>
    <row r="165" spans="1:13" ht="15.75" x14ac:dyDescent="0.25">
      <c r="A165" s="12"/>
      <c r="B165" s="41">
        <v>50103</v>
      </c>
      <c r="C165" s="5" t="s">
        <v>15</v>
      </c>
      <c r="D165" s="5" t="s">
        <v>13</v>
      </c>
      <c r="E165" s="45" t="s">
        <v>173</v>
      </c>
      <c r="F165" s="21" t="s">
        <v>205</v>
      </c>
      <c r="G165" s="48" t="s">
        <v>109</v>
      </c>
      <c r="H165" s="45" t="s">
        <v>101</v>
      </c>
      <c r="I165" s="41">
        <v>1</v>
      </c>
      <c r="J165" s="43">
        <v>89000</v>
      </c>
      <c r="K165" s="114">
        <v>89000</v>
      </c>
      <c r="L165" s="3" t="s">
        <v>660</v>
      </c>
      <c r="M165" s="3" t="s">
        <v>661</v>
      </c>
    </row>
    <row r="166" spans="1:13" ht="15.75" x14ac:dyDescent="0.25">
      <c r="B166" s="41">
        <v>50103</v>
      </c>
      <c r="C166" s="5" t="s">
        <v>34</v>
      </c>
      <c r="D166" s="5" t="s">
        <v>19</v>
      </c>
      <c r="E166" s="45" t="s">
        <v>174</v>
      </c>
      <c r="F166" s="21" t="s">
        <v>206</v>
      </c>
      <c r="G166" s="48" t="s">
        <v>100</v>
      </c>
      <c r="H166" s="94" t="s">
        <v>101</v>
      </c>
      <c r="I166" s="45" t="s">
        <v>2</v>
      </c>
      <c r="J166" s="43">
        <v>550000</v>
      </c>
      <c r="K166" s="110">
        <f>J166*I166</f>
        <v>1650000</v>
      </c>
      <c r="L166" s="3" t="s">
        <v>660</v>
      </c>
      <c r="M166" s="3" t="s">
        <v>661</v>
      </c>
    </row>
    <row r="167" spans="1:13" ht="15.75" x14ac:dyDescent="0.25">
      <c r="B167" s="41" t="s">
        <v>648</v>
      </c>
      <c r="C167" s="41" t="s">
        <v>30</v>
      </c>
      <c r="D167" s="41" t="s">
        <v>593</v>
      </c>
      <c r="E167" s="72" t="s">
        <v>186</v>
      </c>
      <c r="F167" s="90" t="s">
        <v>652</v>
      </c>
      <c r="G167" s="74" t="s">
        <v>650</v>
      </c>
      <c r="H167" s="60" t="s">
        <v>101</v>
      </c>
      <c r="I167" s="61">
        <v>8</v>
      </c>
      <c r="J167" s="104">
        <v>29400</v>
      </c>
      <c r="K167" s="118">
        <f t="shared" ref="K167:K169" si="7">I167*J167</f>
        <v>235200</v>
      </c>
      <c r="L167" s="3" t="s">
        <v>660</v>
      </c>
      <c r="M167" s="3" t="s">
        <v>661</v>
      </c>
    </row>
    <row r="168" spans="1:13" ht="15.75" x14ac:dyDescent="0.25">
      <c r="B168" s="41" t="s">
        <v>648</v>
      </c>
      <c r="C168" s="41" t="s">
        <v>1</v>
      </c>
      <c r="D168" s="41" t="s">
        <v>4</v>
      </c>
      <c r="E168" s="72" t="s">
        <v>655</v>
      </c>
      <c r="F168" s="90" t="s">
        <v>653</v>
      </c>
      <c r="G168" s="74" t="s">
        <v>651</v>
      </c>
      <c r="H168" s="72" t="s">
        <v>101</v>
      </c>
      <c r="I168" s="62">
        <v>5</v>
      </c>
      <c r="J168" s="71">
        <v>71000</v>
      </c>
      <c r="K168" s="123">
        <f t="shared" si="7"/>
        <v>355000</v>
      </c>
      <c r="L168" s="3" t="s">
        <v>660</v>
      </c>
      <c r="M168" s="3" t="s">
        <v>661</v>
      </c>
    </row>
    <row r="169" spans="1:13" ht="15.75" x14ac:dyDescent="0.25">
      <c r="B169" s="41" t="s">
        <v>648</v>
      </c>
      <c r="C169" s="41" t="s">
        <v>15</v>
      </c>
      <c r="D169" s="41" t="s">
        <v>135</v>
      </c>
      <c r="E169" s="72" t="s">
        <v>656</v>
      </c>
      <c r="F169" s="90" t="s">
        <v>654</v>
      </c>
      <c r="G169" s="74" t="s">
        <v>649</v>
      </c>
      <c r="H169" s="60" t="s">
        <v>101</v>
      </c>
      <c r="I169" s="61">
        <v>3</v>
      </c>
      <c r="J169" s="104">
        <v>199000</v>
      </c>
      <c r="K169" s="118">
        <f t="shared" si="7"/>
        <v>597000</v>
      </c>
      <c r="L169" s="3" t="s">
        <v>660</v>
      </c>
      <c r="M169" s="3" t="s">
        <v>661</v>
      </c>
    </row>
    <row r="170" spans="1:13" ht="15.75" x14ac:dyDescent="0.25">
      <c r="B170" s="41">
        <v>50105</v>
      </c>
      <c r="C170" s="5" t="s">
        <v>167</v>
      </c>
      <c r="D170" s="5" t="s">
        <v>3</v>
      </c>
      <c r="E170" s="45" t="s">
        <v>175</v>
      </c>
      <c r="F170" s="21" t="s">
        <v>207</v>
      </c>
      <c r="G170" s="48" t="s">
        <v>106</v>
      </c>
      <c r="H170" s="42" t="s">
        <v>89</v>
      </c>
      <c r="I170" s="45" t="s">
        <v>104</v>
      </c>
      <c r="J170" s="28">
        <v>34668</v>
      </c>
      <c r="K170" s="110">
        <v>34668</v>
      </c>
      <c r="L170" s="3" t="s">
        <v>660</v>
      </c>
      <c r="M170" s="3" t="s">
        <v>661</v>
      </c>
    </row>
    <row r="171" spans="1:13" ht="15.75" x14ac:dyDescent="0.25">
      <c r="B171" s="41">
        <v>50107</v>
      </c>
      <c r="C171" s="5" t="s">
        <v>6</v>
      </c>
      <c r="D171" s="5" t="s">
        <v>10</v>
      </c>
      <c r="E171" s="47" t="s">
        <v>176</v>
      </c>
      <c r="F171" s="21" t="s">
        <v>208</v>
      </c>
      <c r="G171" s="54" t="s">
        <v>102</v>
      </c>
      <c r="H171" s="42" t="s">
        <v>89</v>
      </c>
      <c r="I171" s="45">
        <v>20</v>
      </c>
      <c r="J171" s="43">
        <v>37990</v>
      </c>
      <c r="K171" s="114">
        <f>J171*I171</f>
        <v>759800</v>
      </c>
      <c r="L171" s="3" t="s">
        <v>660</v>
      </c>
      <c r="M171" s="3" t="s">
        <v>661</v>
      </c>
    </row>
    <row r="172" spans="1:13" ht="15.75" x14ac:dyDescent="0.25">
      <c r="B172" s="41">
        <v>50107</v>
      </c>
      <c r="C172" s="5" t="s">
        <v>6</v>
      </c>
      <c r="D172" s="5" t="s">
        <v>5</v>
      </c>
      <c r="E172" s="45" t="s">
        <v>178</v>
      </c>
      <c r="F172" s="21" t="s">
        <v>209</v>
      </c>
      <c r="G172" s="48" t="s">
        <v>177</v>
      </c>
      <c r="H172" s="42" t="s">
        <v>89</v>
      </c>
      <c r="I172" s="45" t="s">
        <v>103</v>
      </c>
      <c r="J172" s="43">
        <v>1250000</v>
      </c>
      <c r="K172" s="114">
        <f>J172*I172</f>
        <v>6250000</v>
      </c>
      <c r="L172" s="3" t="s">
        <v>660</v>
      </c>
      <c r="M172" s="3" t="s">
        <v>661</v>
      </c>
    </row>
    <row r="173" spans="1:13" x14ac:dyDescent="0.25">
      <c r="B173" s="15"/>
      <c r="C173" s="4"/>
      <c r="D173" s="4"/>
      <c r="E173" s="3"/>
      <c r="F173" s="3"/>
      <c r="G173" s="9"/>
      <c r="H173" s="9"/>
      <c r="I173" s="4"/>
      <c r="J173" s="7"/>
      <c r="K173" s="124"/>
      <c r="L173" s="3"/>
      <c r="M173" s="3"/>
    </row>
    <row r="177" spans="5:6" x14ac:dyDescent="0.25">
      <c r="F177" s="56"/>
    </row>
    <row r="179" spans="5:6" x14ac:dyDescent="0.25">
      <c r="E179" s="56"/>
    </row>
    <row r="180" spans="5:6" x14ac:dyDescent="0.25">
      <c r="E180" s="56"/>
    </row>
  </sheetData>
  <protectedRanges>
    <protectedRange password="CA2F" sqref="B5:D5" name="R 1"/>
    <protectedRange sqref="J7" name="Rango3"/>
  </protectedRanges>
  <autoFilter ref="A4:M4"/>
  <mergeCells count="2">
    <mergeCell ref="A1:K2"/>
    <mergeCell ref="A3:K3"/>
  </mergeCells>
  <pageMargins left="0.25" right="0.25" top="0.75" bottom="0.75" header="0.3" footer="0.3"/>
  <pageSetup scale="50" fitToWidth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ANUAL DE COMPRAS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rodriguezrp</dc:creator>
  <cp:lastModifiedBy>Alejandra Jimenez Salazar</cp:lastModifiedBy>
  <cp:lastPrinted>2017-12-11T16:31:38Z</cp:lastPrinted>
  <dcterms:created xsi:type="dcterms:W3CDTF">2010-12-03T20:13:04Z</dcterms:created>
  <dcterms:modified xsi:type="dcterms:W3CDTF">2017-12-18T19:44:47Z</dcterms:modified>
</cp:coreProperties>
</file>